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\share\Общая\внутр нормативка\Порядок кредитования\Формы\"/>
    </mc:Choice>
  </mc:AlternateContent>
  <xr:revisionPtr revIDLastSave="0" documentId="13_ncr:1_{BCC0CB3B-5DBB-4DAB-84D7-983429567200}" xr6:coauthVersionLast="43" xr6:coauthVersionMax="45" xr10:uidLastSave="{00000000-0000-0000-0000-000000000000}"/>
  <bookViews>
    <workbookView xWindow="3435" yWindow="345" windowWidth="20625" windowHeight="14565" activeTab="1" xr2:uid="{00000000-000D-0000-FFFF-FFFF00000000}"/>
  </bookViews>
  <sheets>
    <sheet name="ТЭО" sheetId="2" r:id="rId1"/>
    <sheet name="Расчет проекта (в помощь)" sheetId="1" r:id="rId2"/>
    <sheet name="Списки" sheetId="3" state="hidden" r:id="rId3"/>
  </sheets>
  <externalReferences>
    <externalReference r:id="rId4"/>
    <externalReference r:id="rId5"/>
  </externalReferences>
  <definedNames>
    <definedName name="Вопрос_20">[1]Списки!$A$14:$A$21</definedName>
    <definedName name="Вопрос_4">[1]Списки!$A$2:$A$11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B96" i="2" l="1"/>
  <c r="B95" i="2"/>
  <c r="C78" i="2"/>
  <c r="A77" i="2"/>
  <c r="A76" i="2"/>
  <c r="A75" i="2"/>
  <c r="A74" i="2"/>
  <c r="A73" i="2"/>
  <c r="A72" i="2"/>
  <c r="A71" i="2"/>
  <c r="A70" i="2"/>
  <c r="B67" i="2"/>
  <c r="C48" i="2"/>
  <c r="C49" i="2" s="1"/>
  <c r="C50" i="2" s="1"/>
  <c r="B97" i="2" l="1"/>
  <c r="B98" i="2" s="1"/>
  <c r="F31" i="1"/>
  <c r="F44" i="1"/>
  <c r="H31" i="1"/>
  <c r="I31" i="1"/>
  <c r="J31" i="1"/>
  <c r="L31" i="1"/>
  <c r="M31" i="1"/>
  <c r="N31" i="1"/>
  <c r="D44" i="1"/>
  <c r="E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C44" i="1"/>
  <c r="D31" i="1"/>
  <c r="E31" i="1"/>
  <c r="P31" i="1"/>
  <c r="Q31" i="1"/>
  <c r="R31" i="1"/>
  <c r="S31" i="1"/>
  <c r="T31" i="1"/>
  <c r="U31" i="1"/>
  <c r="V31" i="1"/>
  <c r="W31" i="1"/>
  <c r="X31" i="1"/>
  <c r="Y31" i="1"/>
  <c r="Z31" i="1"/>
  <c r="G31" i="1"/>
  <c r="K31" i="1"/>
  <c r="O31" i="1"/>
  <c r="AA28" i="1"/>
  <c r="AA31" i="1" s="1"/>
  <c r="AB28" i="1"/>
  <c r="AB31" i="1" s="1"/>
  <c r="AB50" i="1" s="1"/>
  <c r="AC28" i="1"/>
  <c r="AC31" i="1" s="1"/>
  <c r="AC50" i="1" s="1"/>
  <c r="AD28" i="1"/>
  <c r="AD31" i="1" s="1"/>
  <c r="AE28" i="1"/>
  <c r="AE31" i="1" s="1"/>
  <c r="AE50" i="1" s="1"/>
  <c r="AF28" i="1"/>
  <c r="AF31" i="1" s="1"/>
  <c r="AF50" i="1" s="1"/>
  <c r="AG28" i="1"/>
  <c r="AG31" i="1" s="1"/>
  <c r="AG50" i="1" s="1"/>
  <c r="AH28" i="1"/>
  <c r="AH31" i="1" s="1"/>
  <c r="AI28" i="1"/>
  <c r="AI31" i="1" s="1"/>
  <c r="AI50" i="1" s="1"/>
  <c r="AJ28" i="1"/>
  <c r="AJ31" i="1" s="1"/>
  <c r="AJ50" i="1" s="1"/>
  <c r="AK28" i="1"/>
  <c r="AK31" i="1" s="1"/>
  <c r="AK50" i="1" s="1"/>
  <c r="AL28" i="1"/>
  <c r="AL31" i="1" s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FM25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21" i="1"/>
  <c r="AB2" i="1"/>
  <c r="J2" i="1" s="1"/>
  <c r="G2" i="1"/>
  <c r="AL50" i="1" l="1"/>
  <c r="AH50" i="1"/>
  <c r="AD50" i="1"/>
  <c r="AA50" i="1"/>
  <c r="B100" i="2"/>
  <c r="B102" i="2" s="1"/>
  <c r="B101" i="2"/>
  <c r="T50" i="1"/>
  <c r="D21" i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F56" i="1" s="1"/>
  <c r="Q50" i="1"/>
  <c r="X50" i="1"/>
  <c r="K50" i="1"/>
  <c r="W50" i="1"/>
  <c r="S50" i="1"/>
  <c r="V50" i="1"/>
  <c r="U50" i="1"/>
  <c r="Z50" i="1"/>
  <c r="R50" i="1"/>
  <c r="Y50" i="1"/>
  <c r="E50" i="1"/>
  <c r="P50" i="1"/>
  <c r="G50" i="1"/>
  <c r="D50" i="1"/>
  <c r="O50" i="1"/>
  <c r="N50" i="1"/>
  <c r="J50" i="1"/>
  <c r="F50" i="1"/>
  <c r="M50" i="1"/>
  <c r="I50" i="1"/>
  <c r="L50" i="1"/>
  <c r="H50" i="1"/>
  <c r="C31" i="1" l="1"/>
  <c r="C50" i="1" s="1"/>
  <c r="C52" i="1" s="1"/>
  <c r="D52" i="1" l="1"/>
  <c r="C54" i="1"/>
  <c r="D54" i="1" l="1"/>
  <c r="E52" i="1"/>
  <c r="E54" i="1" l="1"/>
  <c r="F52" i="1"/>
  <c r="F54" i="1" l="1"/>
  <c r="G52" i="1"/>
  <c r="H52" i="1" l="1"/>
  <c r="G54" i="1"/>
  <c r="H54" i="1" l="1"/>
  <c r="I52" i="1"/>
  <c r="I54" i="1" l="1"/>
  <c r="J52" i="1"/>
  <c r="J54" i="1" l="1"/>
  <c r="K52" i="1"/>
  <c r="L52" i="1" l="1"/>
  <c r="K54" i="1"/>
  <c r="L54" i="1" l="1"/>
  <c r="M52" i="1"/>
  <c r="M54" i="1" l="1"/>
  <c r="N52" i="1"/>
  <c r="O52" i="1" l="1"/>
  <c r="N54" i="1"/>
  <c r="P52" i="1" l="1"/>
  <c r="O54" i="1"/>
  <c r="P54" i="1" l="1"/>
  <c r="Q52" i="1"/>
  <c r="Q54" i="1" l="1"/>
  <c r="R52" i="1"/>
  <c r="R54" i="1" l="1"/>
  <c r="S52" i="1"/>
  <c r="T52" i="1" l="1"/>
  <c r="S54" i="1"/>
  <c r="U52" i="1" l="1"/>
  <c r="T54" i="1"/>
  <c r="U54" i="1" l="1"/>
  <c r="V52" i="1"/>
  <c r="W52" i="1" l="1"/>
  <c r="V54" i="1"/>
  <c r="X52" i="1" l="1"/>
  <c r="W54" i="1"/>
  <c r="Y52" i="1" l="1"/>
  <c r="X54" i="1"/>
  <c r="Y54" i="1" l="1"/>
  <c r="Z52" i="1"/>
  <c r="Z54" i="1" l="1"/>
  <c r="AA52" i="1"/>
  <c r="AB52" i="1" l="1"/>
  <c r="AA54" i="1"/>
  <c r="AB54" i="1" l="1"/>
  <c r="AC52" i="1"/>
  <c r="AC54" i="1" l="1"/>
  <c r="AD52" i="1"/>
  <c r="AD54" i="1" l="1"/>
  <c r="AE52" i="1"/>
  <c r="AF52" i="1" l="1"/>
  <c r="AE54" i="1"/>
  <c r="AG52" i="1" l="1"/>
  <c r="AF54" i="1"/>
  <c r="AG54" i="1" l="1"/>
  <c r="AH52" i="1"/>
  <c r="AH54" i="1" l="1"/>
  <c r="AI52" i="1"/>
  <c r="AJ52" i="1" l="1"/>
  <c r="AI54" i="1"/>
  <c r="AJ54" i="1" l="1"/>
  <c r="AK52" i="1"/>
  <c r="AL52" i="1" l="1"/>
  <c r="AK54" i="1"/>
  <c r="F57" i="1" l="1"/>
  <c r="F58" i="1" s="1"/>
  <c r="AL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MK02</author>
  </authors>
  <commentList>
    <comment ref="B8" authorId="0" shapeId="0" xr:uid="{00000000-0006-0000-0000-000001000000}">
      <text>
        <r>
          <rPr>
            <sz val="11"/>
            <color theme="1"/>
            <rFont val="Arial"/>
            <family val="2"/>
            <charset val="204"/>
          </rPr>
          <t>Укажите, за счет каких средств планируется погашение микрозайма</t>
        </r>
      </text>
    </comment>
    <comment ref="B10" authorId="0" shapeId="0" xr:uid="{00000000-0006-0000-0000-000002000000}">
      <text>
        <r>
          <rPr>
            <sz val="11"/>
            <color theme="1"/>
            <rFont val="Arial"/>
            <family val="2"/>
            <charset val="204"/>
          </rPr>
          <t>Впишите наименование отрасли, к которой относится Ваша компания</t>
        </r>
      </text>
    </comment>
    <comment ref="B11" authorId="0" shapeId="0" xr:uid="{00000000-0006-0000-0000-000003000000}">
      <text>
        <r>
          <rPr>
            <sz val="11"/>
            <color theme="1"/>
            <rFont val="Arial"/>
            <family val="2"/>
            <charset val="204"/>
          </rPr>
          <t>Впишите причину выбора указанной Вами отрасли</t>
        </r>
      </text>
    </comment>
    <comment ref="B12" authorId="0" shapeId="0" xr:uid="{00000000-0006-0000-0000-000004000000}">
      <text>
        <r>
          <rPr>
            <sz val="11"/>
            <color theme="1"/>
            <rFont val="Arial"/>
            <family val="2"/>
            <charset val="204"/>
          </rPr>
          <t>Впишите полное наименование Вашего продукта или услуги</t>
        </r>
      </text>
    </comment>
    <comment ref="B13" authorId="0" shapeId="0" xr:uid="{00000000-0006-0000-0000-000005000000}">
      <text>
        <r>
          <rPr>
            <sz val="11"/>
            <color theme="1"/>
            <rFont val="Arial"/>
            <family val="2"/>
            <charset val="204"/>
          </rPr>
          <t>Впишите, кто является Вашим потенциальным клиентом?
Какой Ваш целевой рынок?</t>
        </r>
      </text>
    </comment>
    <comment ref="B14" authorId="0" shapeId="0" xr:uid="{00000000-0006-0000-0000-000006000000}">
      <text>
        <r>
          <rPr>
            <sz val="11"/>
            <color theme="1"/>
            <rFont val="Arial"/>
            <family val="2"/>
            <charset val="204"/>
          </rPr>
          <t>Впишите основные характеристики Ваших товаров или услуг</t>
        </r>
      </text>
    </comment>
    <comment ref="B17" authorId="0" shapeId="0" xr:uid="{00000000-0006-0000-0000-000007000000}">
      <text>
        <r>
          <rPr>
            <sz val="11"/>
            <color theme="1"/>
            <rFont val="Arial"/>
            <family val="2"/>
            <charset val="204"/>
          </rPr>
          <t>Перечислите основные группы Вашей продукции (впишите по одному наименованию группы в каждой ячейке)</t>
        </r>
      </text>
    </comment>
    <comment ref="B25" authorId="0" shapeId="0" xr:uid="{00000000-0006-0000-0000-000008000000}">
      <text>
        <r>
          <rPr>
            <sz val="11"/>
            <color theme="1"/>
            <rFont val="Arial"/>
            <family val="2"/>
            <charset val="204"/>
          </rPr>
          <t>Кратко опишите, как Вы планируете позиционировать свою продукцию на рынке, чтобы достичь запланированных результатов</t>
        </r>
      </text>
    </comment>
    <comment ref="B26" authorId="0" shapeId="0" xr:uid="{00000000-0006-0000-0000-000009000000}">
      <text>
        <r>
          <rPr>
            <sz val="11"/>
            <color theme="1"/>
            <rFont val="Arial"/>
            <family val="2"/>
            <charset val="204"/>
          </rPr>
          <t>Назовите основных конкурентов, не менее трех наименований</t>
        </r>
      </text>
    </comment>
    <comment ref="B27" authorId="0" shapeId="0" xr:uid="{00000000-0006-0000-0000-00000A000000}">
      <text>
        <r>
          <rPr>
            <sz val="11"/>
            <color theme="1"/>
            <rFont val="Arial"/>
            <family val="2"/>
            <charset val="204"/>
          </rPr>
          <t>Опишите в нескольких словах, что Вас отличает от конкурентов</t>
        </r>
      </text>
    </comment>
    <comment ref="B28" authorId="0" shapeId="0" xr:uid="{00000000-0006-0000-0000-00000B000000}">
      <text>
        <r>
          <rPr>
            <sz val="11"/>
            <color theme="1"/>
            <rFont val="Arial"/>
            <family val="2"/>
            <charset val="204"/>
          </rPr>
          <t>Впишите сумму, которая, согласно проведенным расчётам, необходима для старта Вашего бизнеса</t>
        </r>
      </text>
    </comment>
    <comment ref="B29" authorId="0" shapeId="0" xr:uid="{00000000-0006-0000-0000-00000C000000}">
      <text>
        <r>
          <rPr>
            <sz val="11"/>
            <color theme="1"/>
            <rFont val="Arial"/>
            <family val="2"/>
            <charset val="204"/>
          </rPr>
          <t>Впишите сумму дополнительных (заёмных) денежных средств, которую Вам необходимо привлечь для старта бизнеса</t>
        </r>
      </text>
    </comment>
    <comment ref="B30" authorId="0" shapeId="0" xr:uid="{00000000-0006-0000-0000-00000D000000}">
      <text>
        <r>
          <rPr>
            <sz val="11"/>
            <color theme="1"/>
            <rFont val="Arial"/>
            <family val="2"/>
            <charset val="204"/>
          </rPr>
          <t>Выберите из списка пункт, максимально соответствующий тому, для чего Вам необходимо привлечение заёмных средств</t>
        </r>
      </text>
    </comment>
    <comment ref="B31" authorId="0" shapeId="0" xr:uid="{00000000-0006-0000-0000-00000E000000}">
      <text>
        <r>
          <rPr>
            <sz val="11"/>
            <color theme="1"/>
            <rFont val="Arial"/>
            <family val="2"/>
            <charset val="204"/>
          </rPr>
          <t>Опишите подробно, на что собираетесь потратить заёмные средства - что, где, у кого и в какие сроки собираетесь приобретать?</t>
        </r>
      </text>
    </comment>
    <comment ref="B32" authorId="0" shapeId="0" xr:uid="{00000000-0006-0000-0000-00000F000000}">
      <text>
        <r>
          <rPr>
            <sz val="11"/>
            <color theme="1"/>
            <rFont val="Arial"/>
            <family val="2"/>
            <charset val="204"/>
          </rPr>
          <t>Укажите какие средства Вам необходимо вложить в бизнес для его старта, за исключением микрозайма  (например, собственные, банковский кредит и т.п.)</t>
        </r>
      </text>
    </comment>
    <comment ref="B33" authorId="0" shapeId="0" xr:uid="{00000000-0006-0000-0000-000010000000}">
      <text>
        <r>
          <rPr>
            <sz val="11"/>
            <color theme="1"/>
            <rFont val="Arial"/>
            <family val="2"/>
            <charset val="204"/>
          </rPr>
          <t>Укажите источники привлечения вышеназванных средств (если собственный капитал, то за счет чего образован)</t>
        </r>
      </text>
    </comment>
    <comment ref="B34" authorId="0" shapeId="0" xr:uid="{00000000-0006-0000-0000-000011000000}">
      <text>
        <r>
          <rPr>
            <sz val="11"/>
            <color theme="1"/>
            <rFont val="Arial"/>
            <family val="2"/>
            <charset val="204"/>
          </rPr>
          <t>Укажите, к какому сроку Вы планируете начать бизнес</t>
        </r>
      </text>
    </comment>
    <comment ref="B35" authorId="0" shapeId="0" xr:uid="{00000000-0006-0000-0000-000012000000}">
      <text>
        <r>
          <rPr>
            <sz val="11"/>
            <color theme="1"/>
            <rFont val="Arial"/>
            <family val="2"/>
            <charset val="204"/>
          </rPr>
          <t>Введите дату, к которой, согласно расчётов, Ваша компания начнёт приносить прибыль</t>
        </r>
      </text>
    </comment>
    <comment ref="B36" authorId="0" shapeId="0" xr:uid="{00000000-0006-0000-0000-000013000000}">
      <text>
        <r>
          <rPr>
            <sz val="11"/>
            <color theme="1"/>
            <rFont val="Arial"/>
            <family val="2"/>
            <charset val="204"/>
          </rPr>
          <t>Выберите из списка наиболее подходящий для Вас способ продаж</t>
        </r>
      </text>
    </comment>
    <comment ref="B37" authorId="0" shapeId="0" xr:uid="{00000000-0006-0000-0000-000014000000}">
      <text>
        <r>
          <rPr>
            <sz val="11"/>
            <color theme="1"/>
            <rFont val="Arial"/>
            <family val="2"/>
            <charset val="204"/>
          </rPr>
          <t>Укажите, где и какую Вы планируете размещать свою рекламу</t>
        </r>
      </text>
    </comment>
    <comment ref="B38" authorId="0" shapeId="0" xr:uid="{00000000-0006-0000-0000-000015000000}">
      <text>
        <r>
          <rPr>
            <sz val="11"/>
            <color theme="1"/>
            <rFont val="Arial"/>
            <family val="2"/>
            <charset val="204"/>
          </rPr>
          <t>Укажите, какое общее количество сотрудников будет работать в Вашей компании</t>
        </r>
      </text>
    </comment>
    <comment ref="A100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MK02: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O50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точка оперативной безубыточности</t>
        </r>
      </text>
    </comment>
    <comment ref="V52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04"/>
          </rPr>
          <t>точка оперативной окупаемости</t>
        </r>
      </text>
    </comment>
    <comment ref="AA54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04"/>
          </rPr>
          <t xml:space="preserve">точка полной окупаемости проекта
</t>
        </r>
      </text>
    </comment>
  </commentList>
</comments>
</file>

<file path=xl/sharedStrings.xml><?xml version="1.0" encoding="utf-8"?>
<sst xmlns="http://schemas.openxmlformats.org/spreadsheetml/2006/main" count="151" uniqueCount="143">
  <si>
    <t>Расчет проекта</t>
  </si>
  <si>
    <t>Месяц :</t>
  </si>
  <si>
    <t>курс USD</t>
  </si>
  <si>
    <t>Вложения</t>
  </si>
  <si>
    <t>Аккумулированные вложения</t>
  </si>
  <si>
    <t>Объем производства (шт.)</t>
  </si>
  <si>
    <t>Выручка от реализации</t>
  </si>
  <si>
    <t xml:space="preserve">Себестоимость </t>
  </si>
  <si>
    <t>Валовая прибыль</t>
  </si>
  <si>
    <t>внерелизационные доходы</t>
  </si>
  <si>
    <t>внерезалиционные расходы</t>
  </si>
  <si>
    <t>Налоги из прибыли</t>
  </si>
  <si>
    <t>Чистая прибыль</t>
  </si>
  <si>
    <t>Аккумулированная прибыль</t>
  </si>
  <si>
    <t>Окупаемость проекта</t>
  </si>
  <si>
    <t>Всего вложений</t>
  </si>
  <si>
    <t>Всего прибыли</t>
  </si>
  <si>
    <t>Итого Результат</t>
  </si>
  <si>
    <t>Месяц оперативной безубыточности (со старта проекта)</t>
  </si>
  <si>
    <t>Месяц полной окупаемости проекта (со старта проекта)</t>
  </si>
  <si>
    <t>Приобретение оборудования</t>
  </si>
  <si>
    <t>Макркетинг на запуск</t>
  </si>
  <si>
    <t>Ремонт</t>
  </si>
  <si>
    <t>Итого расходы</t>
  </si>
  <si>
    <t>Заработная плата</t>
  </si>
  <si>
    <t>Аренда</t>
  </si>
  <si>
    <t>Начисления на з/п</t>
  </si>
  <si>
    <t>Транспотрные расходы</t>
  </si>
  <si>
    <t>Маркетинг</t>
  </si>
  <si>
    <t>Прочие</t>
  </si>
  <si>
    <t>Проценты по кредиту</t>
  </si>
  <si>
    <t>Мебель</t>
  </si>
  <si>
    <t>Прочее</t>
  </si>
  <si>
    <t>Вопрос 4</t>
  </si>
  <si>
    <t>погашение текущей задолженности</t>
  </si>
  <si>
    <t>пополнение оборотных средств</t>
  </si>
  <si>
    <t>финансирование выпуска новых продуктов</t>
  </si>
  <si>
    <t>финансирование организации новой услуги</t>
  </si>
  <si>
    <t>финансирование расширения компании</t>
  </si>
  <si>
    <t>оплату нового оборудования</t>
  </si>
  <si>
    <t>открытие деятельности нашей компании</t>
  </si>
  <si>
    <t>создание стартового капитала</t>
  </si>
  <si>
    <t>исследование рынка</t>
  </si>
  <si>
    <t>маркетинг и реклама</t>
  </si>
  <si>
    <t>Вопрос 20</t>
  </si>
  <si>
    <t>прямые продажи покупателям</t>
  </si>
  <si>
    <t>продажи через сеть торговых точек</t>
  </si>
  <si>
    <t>телефонные продажи</t>
  </si>
  <si>
    <t>продажи через торговых агентов</t>
  </si>
  <si>
    <t>продажи через дистрибьюторов</t>
  </si>
  <si>
    <t>оптовые продажи</t>
  </si>
  <si>
    <t>продажи через Интернет</t>
  </si>
  <si>
    <t>продажи через соц. сети</t>
  </si>
  <si>
    <t>Наименование Заявителя</t>
  </si>
  <si>
    <t>Сумма микрозайма</t>
  </si>
  <si>
    <t>рублей</t>
  </si>
  <si>
    <t>Срок микрозайма</t>
  </si>
  <si>
    <t>месяцев</t>
  </si>
  <si>
    <t>Цель микрозайма</t>
  </si>
  <si>
    <t>На что конкретно будут направлены заемные средства?</t>
  </si>
  <si>
    <t>Источники погашения займа</t>
  </si>
  <si>
    <t>Раздел "Резюме проекта"</t>
  </si>
  <si>
    <t>К которой отрасли относится компания?</t>
  </si>
  <si>
    <t>Чем обусловлен выбор именно этой отрасли?</t>
  </si>
  <si>
    <t>Основной товар / услуга компании</t>
  </si>
  <si>
    <t>Кто является Вашим потенциальным клиентом?</t>
  </si>
  <si>
    <t>Основные характеристики товара / услуги</t>
  </si>
  <si>
    <t>Выделите основные группы Ваших товаров/услуг:</t>
  </si>
  <si>
    <t>Наименование группы</t>
  </si>
  <si>
    <t>Себестоимость на ед. в среднем, тыс. руб.</t>
  </si>
  <si>
    <t xml:space="preserve"> - группа 1</t>
  </si>
  <si>
    <t xml:space="preserve"> - группа 2</t>
  </si>
  <si>
    <t xml:space="preserve"> - группа 3</t>
  </si>
  <si>
    <t xml:space="preserve"> - группа 4</t>
  </si>
  <si>
    <t xml:space="preserve"> - группа 5</t>
  </si>
  <si>
    <t xml:space="preserve"> - группа 6</t>
  </si>
  <si>
    <t xml:space="preserve"> - группа 7</t>
  </si>
  <si>
    <t xml:space="preserve"> - группа 8</t>
  </si>
  <si>
    <t>Как Вы будете позиционировать свою продукцию/услугу на рынке?</t>
  </si>
  <si>
    <t>Кто является Вашими основными конкурентами? (укажите не менее трёх)</t>
  </si>
  <si>
    <t>Какое ваше основное отличие от конкурентов?</t>
  </si>
  <si>
    <t>Сколько необходимо средств для запуска бизнеса?</t>
  </si>
  <si>
    <t>Какая сумма заемного капитала необходима в настоящий момент?</t>
  </si>
  <si>
    <t>Куда будут направлены эти средства?</t>
  </si>
  <si>
    <t>Распишите подробнее направления расходования заёмных средств (что, где, у кого и в какие сроки собираетесь приобретать)</t>
  </si>
  <si>
    <t>Укажите источники образования указанных выше средств</t>
  </si>
  <si>
    <t>Когда планируется старт Вашего бизнеса (месяц, год)?</t>
  </si>
  <si>
    <t>К какому сроку ожидается, что компания начнёт приносить прибыль (месяц, год)?</t>
  </si>
  <si>
    <t>Основной способ продаж Вашей продукции</t>
  </si>
  <si>
    <t>Где Вы будете размещать рекламу?</t>
  </si>
  <si>
    <t>Какое количество персонала будет работать в компании?</t>
  </si>
  <si>
    <t>Должность</t>
  </si>
  <si>
    <t>Кол-во, чел.</t>
  </si>
  <si>
    <t>Оклад, тыс. руб.</t>
  </si>
  <si>
    <t>ФОТ</t>
  </si>
  <si>
    <t>Социальные отчисления</t>
  </si>
  <si>
    <t>ИТОГО с отчислениями</t>
  </si>
  <si>
    <t>Подпись:_________________/____________________________/</t>
  </si>
  <si>
    <t>м.п.</t>
  </si>
  <si>
    <t>Дата: "___" _________________20___г.</t>
  </si>
  <si>
    <t>Раздел "Финансовый план"</t>
  </si>
  <si>
    <t>Инвестиции (начальные затраты до старта бизнеса)</t>
  </si>
  <si>
    <t>Наименование вложений</t>
  </si>
  <si>
    <t>Стоимость, тыс. рублей</t>
  </si>
  <si>
    <t>Закуп оборудования</t>
  </si>
  <si>
    <t>Покупка недвижимого имущества</t>
  </si>
  <si>
    <t>Создание сайта (интернет-магазина )</t>
  </si>
  <si>
    <t>Покупка программного обеспечения</t>
  </si>
  <si>
    <t xml:space="preserve">Закуп сырья, материалов и товаров для перепродажи </t>
  </si>
  <si>
    <t>Прочее (расшифровать)</t>
  </si>
  <si>
    <t>ИТОГО инвестиции</t>
  </si>
  <si>
    <t>Ожидаемая среднемесячная выручка (по группам товаров/услуг):</t>
  </si>
  <si>
    <t>Статья</t>
  </si>
  <si>
    <t>Среднемесячный плановый объём продаж в 1-ый год реализации проекта (Выручка)</t>
  </si>
  <si>
    <t>ИТОГО ежемесячная выручка</t>
  </si>
  <si>
    <t>Ожидаемые среднемесячные расходы</t>
  </si>
  <si>
    <t>Постоянные затраты</t>
  </si>
  <si>
    <t>Средние затраты в месяц, тыс. руб.</t>
  </si>
  <si>
    <t>Заработная плата с отчислениями</t>
  </si>
  <si>
    <t>Аренда помещений</t>
  </si>
  <si>
    <t>Налоги</t>
  </si>
  <si>
    <t>Хостинг сайта</t>
  </si>
  <si>
    <t>Амортизация основных средств</t>
  </si>
  <si>
    <t>Переменные затраты</t>
  </si>
  <si>
    <t>Оплата за оказанные услуги по договорам подряда/ГПХ</t>
  </si>
  <si>
    <t>Коммунальные платежи (вода, телефон, электроэнергия и пр.)</t>
  </si>
  <si>
    <t>Транспортные расходы</t>
  </si>
  <si>
    <t>Расходы на рекламу</t>
  </si>
  <si>
    <t xml:space="preserve">Итого постоянные затраты: </t>
  </si>
  <si>
    <t>Итого переменные затраты:</t>
  </si>
  <si>
    <t xml:space="preserve">ИТОГО все затраты: </t>
  </si>
  <si>
    <t>ЧИСТАЯ ПРИБЫЛЬ в мес.</t>
  </si>
  <si>
    <t>Показатели эффективности проекта</t>
  </si>
  <si>
    <t>Чистая прибыль за год</t>
  </si>
  <si>
    <r>
      <t xml:space="preserve">Срок окупаемости проекта, мес.
</t>
    </r>
    <r>
      <rPr>
        <i/>
        <sz val="11"/>
        <color theme="1"/>
        <rFont val="Times New Roman"/>
        <family val="1"/>
        <charset val="204"/>
      </rPr>
      <t>(Инвестиции/Чистая прибыль в мес.+1)</t>
    </r>
  </si>
  <si>
    <r>
      <t xml:space="preserve">Рентабельность проекта, %
</t>
    </r>
    <r>
      <rPr>
        <i/>
        <sz val="11"/>
        <color theme="1"/>
        <rFont val="Times New Roman"/>
        <family val="1"/>
        <charset val="204"/>
      </rPr>
      <t>(Чистая прибыль в мес./ Выручка в мес.)* 100%</t>
    </r>
  </si>
  <si>
    <r>
      <t xml:space="preserve">Заполните таблицу по персоналу
</t>
    </r>
    <r>
      <rPr>
        <b/>
        <i/>
        <sz val="11"/>
        <color rgb="FFFF0000"/>
        <rFont val="Times New Roman"/>
        <family val="1"/>
        <charset val="204"/>
      </rPr>
      <t>Внимание! Данную таблицу необходимо заполнять только для описываемого проекта</t>
    </r>
  </si>
  <si>
    <t xml:space="preserve">Обслуживание кредитов и займов с учетом платежа по займу </t>
  </si>
  <si>
    <t>Укажите через запятую, какие средства, кроме микрозайма, Вы вкладываете в бизнес?</t>
  </si>
  <si>
    <t xml:space="preserve">ТЕХНИКО-ЭКОНОМИЧЕСКОЕ ОБОСНОВАНИЕ ПРОЕКТА
</t>
  </si>
  <si>
    <r>
      <t>Прочие постоянные затраты (</t>
    </r>
    <r>
      <rPr>
        <i/>
        <sz val="11"/>
        <color theme="1"/>
        <rFont val="Times New Roman"/>
        <family val="1"/>
        <charset val="204"/>
      </rPr>
      <t>расшифровать</t>
    </r>
    <r>
      <rPr>
        <sz val="11"/>
        <color theme="1"/>
        <rFont val="Times New Roman"/>
        <family val="1"/>
        <charset val="204"/>
      </rPr>
      <t>)</t>
    </r>
  </si>
  <si>
    <r>
      <t>Прочие переменные затраты (</t>
    </r>
    <r>
      <rPr>
        <i/>
        <sz val="11"/>
        <color theme="1"/>
        <rFont val="Times New Roman"/>
        <family val="1"/>
        <charset val="204"/>
      </rPr>
      <t>расшифровать</t>
    </r>
    <r>
      <rPr>
        <sz val="11"/>
        <color theme="1"/>
        <rFont val="Times New Roman"/>
        <family val="1"/>
        <charset val="204"/>
      </rPr>
      <t>)</t>
    </r>
  </si>
  <si>
    <t>Приложение № 3 к ИНСТРУКЦИИ АНО "АРМКК" по оценке кредитоспособности субъектов малого и среднего предпринимательства, организаций, образующих инфраструктуру поддержки субъектов малого и среднего предпринимательства и физических лиц, применяющих специальный налоговый режим «Налог на профессиональный доход», с целью предоставления микрозаймов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</si>
</sst>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#,##0_ ;[Red]\-#,##0\ "/>
    <numFmt numFmtId="166" formatCode="_-* #,##0.00\ _₽_-;\-* #,##0.00\ _₽_-;_-* &quot;-&quot;??\ _₽_-;_-@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2"/>
      <name val="Arial Cyr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rgb="FFF8F2A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99FF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9D9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2" fontId="1" fillId="0" borderId="0"/>
  </cellStyleXfs>
  <cellXfs count="165">
    <xf numFmtId="0" fontId="0" fillId="0" borderId="0" xfId="0"/>
    <xf numFmtId="1" fontId="2" fillId="2" borderId="0" xfId="1" applyNumberFormat="1" applyFont="1" applyFill="1" applyAlignment="1">
      <alignment horizontal="center"/>
    </xf>
    <xf numFmtId="1" fontId="2" fillId="2" borderId="0" xfId="1" applyNumberFormat="1" applyFont="1" applyFill="1"/>
    <xf numFmtId="1" fontId="2" fillId="2" borderId="0" xfId="1" applyNumberFormat="1" applyFont="1" applyFill="1" applyAlignment="1">
      <alignment horizontal="left"/>
    </xf>
    <xf numFmtId="1" fontId="3" fillId="2" borderId="0" xfId="1" applyNumberFormat="1" applyFont="1" applyFill="1" applyAlignment="1">
      <alignment horizontal="center"/>
    </xf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0" xfId="1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5" fillId="2" borderId="0" xfId="1" applyNumberFormat="1" applyFont="1" applyFill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1" fontId="5" fillId="2" borderId="2" xfId="1" applyNumberFormat="1" applyFont="1" applyFill="1" applyBorder="1" applyAlignment="1">
      <alignment horizontal="center"/>
    </xf>
    <xf numFmtId="1" fontId="5" fillId="2" borderId="3" xfId="1" applyNumberFormat="1" applyFont="1" applyFill="1" applyBorder="1" applyAlignment="1">
      <alignment horizontal="center"/>
    </xf>
    <xf numFmtId="1" fontId="5" fillId="2" borderId="4" xfId="1" applyNumberFormat="1" applyFont="1" applyFill="1" applyBorder="1" applyAlignment="1">
      <alignment horizontal="center"/>
    </xf>
    <xf numFmtId="1" fontId="5" fillId="0" borderId="0" xfId="1" applyNumberFormat="1" applyFont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center"/>
    </xf>
    <xf numFmtId="164" fontId="5" fillId="2" borderId="0" xfId="1" applyNumberFormat="1" applyFont="1" applyFill="1" applyAlignment="1">
      <alignment horizontal="center"/>
    </xf>
    <xf numFmtId="1" fontId="5" fillId="2" borderId="7" xfId="1" applyNumberFormat="1" applyFont="1" applyFill="1" applyBorder="1" applyAlignment="1">
      <alignment horizontal="center"/>
    </xf>
    <xf numFmtId="4" fontId="5" fillId="3" borderId="8" xfId="1" applyNumberFormat="1" applyFont="1" applyFill="1" applyBorder="1" applyAlignment="1" applyProtection="1">
      <alignment horizontal="center"/>
      <protection locked="0"/>
    </xf>
    <xf numFmtId="4" fontId="5" fillId="3" borderId="9" xfId="1" applyNumberFormat="1" applyFont="1" applyFill="1" applyBorder="1" applyAlignment="1" applyProtection="1">
      <alignment horizontal="center"/>
      <protection locked="0"/>
    </xf>
    <xf numFmtId="4" fontId="5" fillId="3" borderId="10" xfId="1" applyNumberFormat="1" applyFont="1" applyFill="1" applyBorder="1" applyAlignment="1" applyProtection="1">
      <alignment horizontal="center"/>
      <protection locked="0"/>
    </xf>
    <xf numFmtId="1" fontId="6" fillId="2" borderId="0" xfId="1" applyNumberFormat="1" applyFont="1" applyFill="1" applyAlignment="1">
      <alignment horizontal="center"/>
    </xf>
    <xf numFmtId="1" fontId="7" fillId="2" borderId="0" xfId="1" applyNumberFormat="1" applyFont="1" applyFill="1" applyAlignment="1">
      <alignment horizontal="left"/>
    </xf>
    <xf numFmtId="3" fontId="6" fillId="2" borderId="0" xfId="1" applyNumberFormat="1" applyFont="1" applyFill="1"/>
    <xf numFmtId="1" fontId="6" fillId="2" borderId="0" xfId="1" applyNumberFormat="1" applyFont="1" applyFill="1"/>
    <xf numFmtId="1" fontId="7" fillId="2" borderId="11" xfId="1" applyNumberFormat="1" applyFont="1" applyFill="1" applyBorder="1" applyAlignment="1">
      <alignment horizontal="left"/>
    </xf>
    <xf numFmtId="3" fontId="6" fillId="2" borderId="11" xfId="1" applyNumberFormat="1" applyFont="1" applyFill="1" applyBorder="1"/>
    <xf numFmtId="1" fontId="6" fillId="2" borderId="0" xfId="1" applyNumberFormat="1" applyFont="1" applyFill="1" applyAlignment="1" applyProtection="1">
      <alignment horizontal="center"/>
      <protection locked="0"/>
    </xf>
    <xf numFmtId="1" fontId="6" fillId="3" borderId="11" xfId="1" applyNumberFormat="1" applyFont="1" applyFill="1" applyBorder="1" applyAlignment="1" applyProtection="1">
      <alignment horizontal="left"/>
      <protection locked="0"/>
    </xf>
    <xf numFmtId="3" fontId="6" fillId="3" borderId="11" xfId="1" applyNumberFormat="1" applyFont="1" applyFill="1" applyBorder="1" applyProtection="1">
      <protection locked="0"/>
    </xf>
    <xf numFmtId="1" fontId="6" fillId="2" borderId="0" xfId="1" applyNumberFormat="1" applyFont="1" applyFill="1" applyProtection="1">
      <protection locked="0"/>
    </xf>
    <xf numFmtId="1" fontId="6" fillId="2" borderId="0" xfId="1" applyNumberFormat="1" applyFont="1" applyFill="1" applyAlignment="1">
      <alignment horizontal="left"/>
    </xf>
    <xf numFmtId="3" fontId="6" fillId="3" borderId="0" xfId="1" applyNumberFormat="1" applyFont="1" applyFill="1" applyProtection="1">
      <protection locked="0"/>
    </xf>
    <xf numFmtId="1" fontId="5" fillId="2" borderId="0" xfId="1" applyNumberFormat="1" applyFont="1" applyFill="1" applyAlignment="1" applyProtection="1">
      <alignment horizontal="center"/>
      <protection locked="0"/>
    </xf>
    <xf numFmtId="1" fontId="5" fillId="0" borderId="11" xfId="1" applyNumberFormat="1" applyFont="1" applyBorder="1" applyAlignment="1" applyProtection="1">
      <alignment horizontal="left"/>
      <protection locked="0"/>
    </xf>
    <xf numFmtId="3" fontId="5" fillId="0" borderId="11" xfId="1" applyNumberFormat="1" applyFont="1" applyBorder="1" applyProtection="1">
      <protection locked="0"/>
    </xf>
    <xf numFmtId="1" fontId="5" fillId="0" borderId="0" xfId="1" applyNumberFormat="1" applyFont="1" applyProtection="1">
      <protection locked="0"/>
    </xf>
    <xf numFmtId="1" fontId="6" fillId="0" borderId="11" xfId="1" applyNumberFormat="1" applyFont="1" applyBorder="1" applyAlignment="1">
      <alignment horizontal="left" wrapText="1"/>
    </xf>
    <xf numFmtId="1" fontId="6" fillId="2" borderId="11" xfId="1" applyNumberFormat="1" applyFont="1" applyFill="1" applyBorder="1" applyAlignment="1">
      <alignment horizontal="left" wrapText="1"/>
    </xf>
    <xf numFmtId="1" fontId="6" fillId="3" borderId="0" xfId="1" applyNumberFormat="1" applyFont="1" applyFill="1"/>
    <xf numFmtId="1" fontId="6" fillId="2" borderId="0" xfId="1" applyNumberFormat="1" applyFont="1" applyFill="1" applyAlignment="1">
      <alignment horizontal="left" wrapText="1"/>
    </xf>
    <xf numFmtId="3" fontId="6" fillId="0" borderId="0" xfId="1" applyNumberFormat="1" applyFont="1"/>
    <xf numFmtId="1" fontId="6" fillId="0" borderId="0" xfId="1" applyNumberFormat="1" applyFont="1"/>
    <xf numFmtId="1" fontId="7" fillId="2" borderId="0" xfId="1" applyNumberFormat="1" applyFont="1" applyFill="1" applyAlignment="1">
      <alignment horizontal="center"/>
    </xf>
    <xf numFmtId="1" fontId="7" fillId="2" borderId="11" xfId="1" applyNumberFormat="1" applyFont="1" applyFill="1" applyBorder="1" applyAlignment="1">
      <alignment horizontal="left" wrapText="1"/>
    </xf>
    <xf numFmtId="3" fontId="7" fillId="0" borderId="11" xfId="1" applyNumberFormat="1" applyFont="1" applyBorder="1"/>
    <xf numFmtId="1" fontId="7" fillId="0" borderId="0" xfId="1" applyNumberFormat="1" applyFont="1"/>
    <xf numFmtId="1" fontId="6" fillId="3" borderId="11" xfId="1" applyNumberFormat="1" applyFont="1" applyFill="1" applyBorder="1" applyAlignment="1" applyProtection="1">
      <alignment horizontal="left" wrapText="1"/>
      <protection locked="0"/>
    </xf>
    <xf numFmtId="3" fontId="6" fillId="0" borderId="11" xfId="1" applyNumberFormat="1" applyFont="1" applyBorder="1" applyProtection="1">
      <protection locked="0"/>
    </xf>
    <xf numFmtId="1" fontId="6" fillId="0" borderId="0" xfId="1" applyNumberFormat="1" applyFont="1" applyProtection="1">
      <protection locked="0"/>
    </xf>
    <xf numFmtId="3" fontId="6" fillId="0" borderId="11" xfId="1" applyNumberFormat="1" applyFont="1" applyBorder="1"/>
    <xf numFmtId="3" fontId="8" fillId="0" borderId="11" xfId="1" applyNumberFormat="1" applyFont="1" applyBorder="1"/>
    <xf numFmtId="3" fontId="2" fillId="2" borderId="0" xfId="1" applyNumberFormat="1" applyFont="1" applyFill="1"/>
    <xf numFmtId="3" fontId="8" fillId="2" borderId="11" xfId="1" applyNumberFormat="1" applyFont="1" applyFill="1" applyBorder="1"/>
    <xf numFmtId="165" fontId="7" fillId="0" borderId="11" xfId="1" applyNumberFormat="1" applyFont="1" applyBorder="1"/>
    <xf numFmtId="165" fontId="7" fillId="2" borderId="0" xfId="1" applyNumberFormat="1" applyFont="1" applyFill="1"/>
    <xf numFmtId="1" fontId="2" fillId="0" borderId="0" xfId="1" applyNumberFormat="1" applyFont="1"/>
    <xf numFmtId="1" fontId="2" fillId="0" borderId="0" xfId="1" applyNumberFormat="1" applyFont="1" applyAlignment="1">
      <alignment horizontal="left"/>
    </xf>
    <xf numFmtId="3" fontId="2" fillId="0" borderId="0" xfId="1" applyNumberFormat="1" applyFont="1"/>
    <xf numFmtId="1" fontId="10" fillId="2" borderId="11" xfId="1" applyNumberFormat="1" applyFont="1" applyFill="1" applyBorder="1" applyAlignment="1" applyProtection="1">
      <alignment horizontal="left" wrapText="1"/>
      <protection locked="0"/>
    </xf>
    <xf numFmtId="164" fontId="5" fillId="2" borderId="0" xfId="1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6" fillId="0" borderId="36" xfId="0" applyFont="1" applyBorder="1" applyAlignment="1">
      <alignment horizontal="left" vertical="center" shrinkToFit="1"/>
    </xf>
    <xf numFmtId="0" fontId="14" fillId="4" borderId="0" xfId="0" applyFont="1" applyFill="1" applyAlignment="1">
      <alignment vertical="center" shrinkToFit="1"/>
    </xf>
    <xf numFmtId="0" fontId="14" fillId="0" borderId="0" xfId="0" applyFont="1"/>
    <xf numFmtId="166" fontId="14" fillId="5" borderId="22" xfId="0" applyNumberFormat="1" applyFont="1" applyFill="1" applyBorder="1" applyAlignment="1" applyProtection="1">
      <alignment vertical="center" shrinkToFit="1"/>
      <protection locked="0"/>
    </xf>
    <xf numFmtId="166" fontId="15" fillId="5" borderId="22" xfId="0" applyNumberFormat="1" applyFont="1" applyFill="1" applyBorder="1" applyAlignment="1" applyProtection="1">
      <alignment vertical="center" shrinkToFit="1"/>
      <protection locked="0"/>
    </xf>
    <xf numFmtId="0" fontId="14" fillId="5" borderId="22" xfId="0" applyFont="1" applyFill="1" applyBorder="1" applyAlignment="1" applyProtection="1">
      <alignment vertical="center" wrapText="1" shrinkToFit="1"/>
      <protection locked="0"/>
    </xf>
    <xf numFmtId="4" fontId="14" fillId="5" borderId="30" xfId="0" applyNumberFormat="1" applyFont="1" applyFill="1" applyBorder="1" applyAlignment="1" applyProtection="1">
      <alignment vertical="center" wrapText="1" shrinkToFit="1"/>
      <protection locked="0"/>
    </xf>
    <xf numFmtId="166" fontId="14" fillId="5" borderId="22" xfId="0" applyNumberFormat="1" applyFont="1" applyFill="1" applyBorder="1" applyAlignment="1" applyProtection="1">
      <alignment vertical="center" wrapText="1" shrinkToFit="1"/>
      <protection locked="0"/>
    </xf>
    <xf numFmtId="166" fontId="14" fillId="5" borderId="29" xfId="0" applyNumberFormat="1" applyFont="1" applyFill="1" applyBorder="1" applyAlignment="1" applyProtection="1">
      <alignment vertical="center" wrapText="1" shrinkToFit="1"/>
      <protection locked="0"/>
    </xf>
    <xf numFmtId="0" fontId="14" fillId="5" borderId="35" xfId="0" applyFont="1" applyFill="1" applyBorder="1" applyAlignment="1" applyProtection="1">
      <alignment horizontal="center" vertical="center" wrapText="1" shrinkToFit="1"/>
      <protection locked="0"/>
    </xf>
    <xf numFmtId="3" fontId="14" fillId="5" borderId="22" xfId="0" applyNumberFormat="1" applyFont="1" applyFill="1" applyBorder="1" applyAlignment="1" applyProtection="1">
      <alignment horizontal="center" vertical="center" wrapText="1" shrinkToFit="1"/>
      <protection locked="0"/>
    </xf>
    <xf numFmtId="3" fontId="14" fillId="5" borderId="23" xfId="0" applyNumberFormat="1" applyFont="1" applyFill="1" applyBorder="1" applyAlignment="1" applyProtection="1">
      <alignment horizontal="center" vertical="center" wrapText="1" shrinkToFit="1"/>
      <protection locked="0"/>
    </xf>
    <xf numFmtId="3" fontId="14" fillId="5" borderId="27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18" xfId="0" applyFont="1" applyBorder="1" applyAlignment="1" applyProtection="1">
      <alignment vertical="center" shrinkToFit="1"/>
    </xf>
    <xf numFmtId="0" fontId="14" fillId="0" borderId="21" xfId="0" applyFont="1" applyBorder="1" applyAlignment="1" applyProtection="1">
      <alignment vertical="center" shrinkToFit="1"/>
    </xf>
    <xf numFmtId="0" fontId="14" fillId="0" borderId="24" xfId="0" applyFont="1" applyBorder="1" applyAlignment="1" applyProtection="1">
      <alignment horizontal="left" vertical="center" shrinkToFit="1"/>
    </xf>
    <xf numFmtId="0" fontId="14" fillId="0" borderId="31" xfId="0" applyFont="1" applyBorder="1" applyAlignment="1" applyProtection="1">
      <alignment vertical="center" shrinkToFit="1"/>
    </xf>
    <xf numFmtId="0" fontId="14" fillId="0" borderId="34" xfId="0" applyFont="1" applyBorder="1" applyAlignment="1" applyProtection="1">
      <alignment vertical="center" shrinkToFit="1"/>
    </xf>
    <xf numFmtId="0" fontId="14" fillId="0" borderId="27" xfId="0" applyFont="1" applyBorder="1" applyAlignment="1" applyProtection="1">
      <alignment vertical="center" shrinkToFit="1"/>
    </xf>
    <xf numFmtId="0" fontId="14" fillId="0" borderId="35" xfId="0" applyFont="1" applyBorder="1" applyAlignment="1" applyProtection="1">
      <alignment vertical="center" shrinkToFit="1"/>
    </xf>
    <xf numFmtId="0" fontId="16" fillId="0" borderId="22" xfId="0" applyFont="1" applyBorder="1" applyAlignment="1" applyProtection="1">
      <alignment horizontal="center" vertical="center" shrinkToFit="1"/>
    </xf>
    <xf numFmtId="0" fontId="16" fillId="0" borderId="30" xfId="0" applyFont="1" applyBorder="1" applyAlignment="1" applyProtection="1">
      <alignment horizontal="center" vertical="center" shrinkToFit="1"/>
    </xf>
    <xf numFmtId="0" fontId="14" fillId="0" borderId="36" xfId="0" applyFont="1" applyBorder="1" applyAlignment="1" applyProtection="1">
      <alignment vertical="center" shrinkToFit="1"/>
    </xf>
    <xf numFmtId="0" fontId="14" fillId="0" borderId="35" xfId="0" applyFont="1" applyBorder="1" applyAlignment="1" applyProtection="1">
      <alignment vertical="center" wrapText="1" shrinkToFit="1"/>
    </xf>
    <xf numFmtId="0" fontId="14" fillId="0" borderId="36" xfId="0" applyFont="1" applyBorder="1" applyAlignment="1" applyProtection="1">
      <alignment vertical="center" wrapText="1" shrinkToFit="1"/>
    </xf>
    <xf numFmtId="0" fontId="14" fillId="4" borderId="24" xfId="0" applyFont="1" applyFill="1" applyBorder="1" applyAlignment="1" applyProtection="1">
      <alignment vertical="center" wrapText="1" shrinkToFit="1"/>
    </xf>
    <xf numFmtId="166" fontId="14" fillId="0" borderId="40" xfId="0" applyNumberFormat="1" applyFont="1" applyBorder="1" applyAlignment="1" applyProtection="1">
      <alignment vertical="center" wrapText="1" shrinkToFit="1"/>
    </xf>
    <xf numFmtId="166" fontId="14" fillId="0" borderId="23" xfId="0" applyNumberFormat="1" applyFont="1" applyBorder="1" applyAlignment="1" applyProtection="1">
      <alignment vertical="center" wrapText="1" shrinkToFit="1"/>
    </xf>
    <xf numFmtId="0" fontId="14" fillId="4" borderId="35" xfId="0" applyFont="1" applyFill="1" applyBorder="1" applyAlignment="1" applyProtection="1">
      <alignment vertical="center" wrapText="1" shrinkToFit="1"/>
    </xf>
    <xf numFmtId="0" fontId="14" fillId="0" borderId="42" xfId="0" applyFont="1" applyBorder="1" applyAlignment="1" applyProtection="1">
      <alignment vertical="center" wrapText="1" shrinkToFit="1"/>
    </xf>
    <xf numFmtId="0" fontId="16" fillId="0" borderId="35" xfId="0" applyFont="1" applyBorder="1" applyAlignment="1" applyProtection="1">
      <alignment horizontal="center" vertical="center" shrinkToFit="1"/>
    </xf>
    <xf numFmtId="0" fontId="16" fillId="0" borderId="23" xfId="0" applyFont="1" applyBorder="1" applyAlignment="1" applyProtection="1">
      <alignment horizontal="center" vertical="center" shrinkToFit="1"/>
    </xf>
    <xf numFmtId="3" fontId="14" fillId="0" borderId="44" xfId="0" applyNumberFormat="1" applyFont="1" applyBorder="1" applyAlignment="1" applyProtection="1">
      <alignment horizontal="center" vertical="center" shrinkToFit="1"/>
    </xf>
    <xf numFmtId="166" fontId="14" fillId="0" borderId="23" xfId="0" applyNumberFormat="1" applyFont="1" applyBorder="1" applyAlignment="1" applyProtection="1">
      <alignment vertical="center" shrinkToFit="1"/>
    </xf>
    <xf numFmtId="0" fontId="14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4" borderId="0" xfId="0" applyFont="1" applyFill="1" applyAlignment="1" applyProtection="1">
      <alignment vertical="center" shrinkToFit="1"/>
    </xf>
    <xf numFmtId="0" fontId="14" fillId="0" borderId="0" xfId="0" applyFont="1" applyProtection="1"/>
    <xf numFmtId="0" fontId="13" fillId="0" borderId="15" xfId="0" applyFont="1" applyBorder="1" applyAlignment="1" applyProtection="1">
      <alignment horizontal="center" vertical="center" shrinkToFit="1"/>
    </xf>
    <xf numFmtId="0" fontId="14" fillId="0" borderId="34" xfId="0" applyFont="1" applyBorder="1" applyAlignment="1" applyProtection="1">
      <alignment horizontal="left" vertical="center" shrinkToFit="1"/>
    </xf>
    <xf numFmtId="0" fontId="14" fillId="0" borderId="27" xfId="0" applyFont="1" applyBorder="1" applyAlignment="1" applyProtection="1">
      <alignment horizontal="left" vertical="center" shrinkToFit="1"/>
    </xf>
    <xf numFmtId="0" fontId="13" fillId="0" borderId="44" xfId="0" applyFont="1" applyBorder="1" applyAlignment="1" applyProtection="1">
      <alignment horizontal="left" vertical="center" shrinkToFit="1"/>
    </xf>
    <xf numFmtId="0" fontId="16" fillId="0" borderId="18" xfId="0" applyFont="1" applyBorder="1" applyAlignment="1" applyProtection="1">
      <alignment vertical="center" shrinkToFit="1"/>
    </xf>
    <xf numFmtId="0" fontId="14" fillId="0" borderId="35" xfId="0" applyFont="1" applyBorder="1" applyAlignment="1" applyProtection="1">
      <alignment horizontal="left" vertical="center" shrinkToFit="1"/>
    </xf>
    <xf numFmtId="0" fontId="16" fillId="0" borderId="36" xfId="0" applyFont="1" applyBorder="1" applyAlignment="1" applyProtection="1">
      <alignment vertical="center" shrinkToFit="1"/>
    </xf>
    <xf numFmtId="0" fontId="14" fillId="0" borderId="42" xfId="0" applyFont="1" applyBorder="1" applyAlignment="1" applyProtection="1">
      <alignment horizontal="left" vertical="center" shrinkToFit="1"/>
    </xf>
    <xf numFmtId="0" fontId="13" fillId="4" borderId="49" xfId="0" applyFont="1" applyFill="1" applyBorder="1" applyAlignment="1" applyProtection="1">
      <alignment vertical="center" shrinkToFit="1"/>
    </xf>
    <xf numFmtId="0" fontId="13" fillId="4" borderId="51" xfId="0" applyFont="1" applyFill="1" applyBorder="1" applyAlignment="1" applyProtection="1">
      <alignment vertical="center" shrinkToFit="1"/>
    </xf>
    <xf numFmtId="0" fontId="14" fillId="5" borderId="29" xfId="0" applyFont="1" applyFill="1" applyBorder="1" applyAlignment="1" applyProtection="1">
      <alignment horizontal="left" vertical="center" wrapText="1" shrinkToFit="1"/>
      <protection locked="0"/>
    </xf>
    <xf numFmtId="0" fontId="20" fillId="6" borderId="30" xfId="0" applyFont="1" applyFill="1" applyBorder="1" applyAlignment="1" applyProtection="1">
      <alignment wrapText="1"/>
      <protection locked="0"/>
    </xf>
    <xf numFmtId="0" fontId="13" fillId="9" borderId="15" xfId="0" applyFont="1" applyFill="1" applyBorder="1" applyAlignment="1" applyProtection="1">
      <alignment horizontal="center" vertical="center" wrapText="1" shrinkToFit="1"/>
    </xf>
    <xf numFmtId="0" fontId="20" fillId="10" borderId="16" xfId="0" applyFont="1" applyFill="1" applyBorder="1" applyProtection="1"/>
    <xf numFmtId="0" fontId="20" fillId="10" borderId="17" xfId="0" applyFont="1" applyFill="1" applyBorder="1" applyProtection="1"/>
    <xf numFmtId="0" fontId="14" fillId="5" borderId="19" xfId="0" applyFont="1" applyFill="1" applyBorder="1" applyAlignment="1" applyProtection="1">
      <alignment horizontal="left" vertical="center" wrapText="1" shrinkToFit="1"/>
      <protection locked="0"/>
    </xf>
    <xf numFmtId="0" fontId="20" fillId="6" borderId="20" xfId="0" applyFont="1" applyFill="1" applyBorder="1" applyAlignment="1" applyProtection="1">
      <alignment wrapText="1"/>
      <protection locked="0"/>
    </xf>
    <xf numFmtId="0" fontId="14" fillId="5" borderId="25" xfId="0" applyFont="1" applyFill="1" applyBorder="1" applyAlignment="1" applyProtection="1">
      <alignment horizontal="left" vertical="center" wrapText="1" shrinkToFit="1"/>
      <protection locked="0"/>
    </xf>
    <xf numFmtId="0" fontId="20" fillId="6" borderId="26" xfId="0" applyFont="1" applyFill="1" applyBorder="1" applyAlignment="1" applyProtection="1">
      <alignment wrapText="1"/>
      <protection locked="0"/>
    </xf>
    <xf numFmtId="0" fontId="14" fillId="5" borderId="32" xfId="0" applyFont="1" applyFill="1" applyBorder="1" applyAlignment="1" applyProtection="1">
      <alignment horizontal="left" vertical="center" wrapText="1" shrinkToFit="1"/>
      <protection locked="0"/>
    </xf>
    <xf numFmtId="0" fontId="20" fillId="6" borderId="33" xfId="0" applyFont="1" applyFill="1" applyBorder="1" applyAlignment="1" applyProtection="1">
      <alignment wrapText="1"/>
      <protection locked="0"/>
    </xf>
    <xf numFmtId="0" fontId="13" fillId="9" borderId="15" xfId="0" applyFont="1" applyFill="1" applyBorder="1" applyAlignment="1" applyProtection="1">
      <alignment horizontal="center" vertical="center" shrinkToFit="1"/>
    </xf>
    <xf numFmtId="0" fontId="14" fillId="7" borderId="41" xfId="0" applyFont="1" applyFill="1" applyBorder="1" applyAlignment="1" applyProtection="1">
      <alignment horizontal="left" vertical="center" wrapText="1" shrinkToFit="1"/>
      <protection locked="0"/>
    </xf>
    <xf numFmtId="0" fontId="20" fillId="8" borderId="26" xfId="0" applyFont="1" applyFill="1" applyBorder="1" applyAlignment="1" applyProtection="1">
      <alignment wrapText="1"/>
      <protection locked="0"/>
    </xf>
    <xf numFmtId="0" fontId="16" fillId="0" borderId="36" xfId="0" applyFont="1" applyBorder="1" applyAlignment="1" applyProtection="1">
      <alignment horizontal="left" vertical="center" shrinkToFit="1"/>
    </xf>
    <xf numFmtId="0" fontId="20" fillId="0" borderId="37" xfId="0" applyFont="1" applyBorder="1" applyProtection="1"/>
    <xf numFmtId="0" fontId="20" fillId="0" borderId="30" xfId="0" applyFont="1" applyBorder="1" applyProtection="1"/>
    <xf numFmtId="0" fontId="14" fillId="5" borderId="38" xfId="0" applyFont="1" applyFill="1" applyBorder="1" applyAlignment="1" applyProtection="1">
      <alignment horizontal="left" vertical="center" wrapText="1" shrinkToFit="1"/>
      <protection locked="0"/>
    </xf>
    <xf numFmtId="0" fontId="20" fillId="6" borderId="39" xfId="0" applyFont="1" applyFill="1" applyBorder="1" applyAlignment="1" applyProtection="1">
      <alignment wrapText="1"/>
      <protection locked="0"/>
    </xf>
    <xf numFmtId="17" fontId="14" fillId="5" borderId="29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15" xfId="0" applyFont="1" applyBorder="1" applyAlignment="1" applyProtection="1">
      <alignment horizontal="center" vertical="center" shrinkToFit="1"/>
    </xf>
    <xf numFmtId="0" fontId="20" fillId="0" borderId="17" xfId="0" applyFont="1" applyBorder="1" applyProtection="1"/>
    <xf numFmtId="0" fontId="14" fillId="5" borderId="43" xfId="0" applyFont="1" applyFill="1" applyBorder="1" applyAlignment="1" applyProtection="1">
      <alignment horizontal="left" vertical="center" wrapText="1" shrinkToFit="1"/>
      <protection locked="0"/>
    </xf>
    <xf numFmtId="0" fontId="20" fillId="6" borderId="28" xfId="0" applyFont="1" applyFill="1" applyBorder="1" applyAlignment="1" applyProtection="1">
      <alignment wrapText="1"/>
      <protection locked="0"/>
    </xf>
    <xf numFmtId="0" fontId="16" fillId="0" borderId="36" xfId="0" applyFont="1" applyBorder="1" applyAlignment="1" applyProtection="1">
      <alignment horizontal="left" vertical="center" wrapText="1" shrinkToFit="1"/>
    </xf>
    <xf numFmtId="0" fontId="13" fillId="0" borderId="15" xfId="0" applyFont="1" applyBorder="1" applyAlignment="1" applyProtection="1">
      <alignment horizontal="right" vertical="center" shrinkToFit="1"/>
    </xf>
    <xf numFmtId="0" fontId="14" fillId="0" borderId="0" xfId="0" applyFont="1" applyAlignment="1" applyProtection="1">
      <alignment horizontal="left" vertical="center" wrapText="1"/>
    </xf>
    <xf numFmtId="0" fontId="14" fillId="0" borderId="0" xfId="0" applyFont="1" applyProtection="1"/>
    <xf numFmtId="0" fontId="16" fillId="0" borderId="15" xfId="0" applyFont="1" applyBorder="1" applyAlignment="1" applyProtection="1">
      <alignment horizontal="center" vertical="center" shrinkToFit="1"/>
    </xf>
    <xf numFmtId="0" fontId="20" fillId="0" borderId="16" xfId="0" applyFont="1" applyBorder="1" applyProtection="1"/>
    <xf numFmtId="3" fontId="14" fillId="5" borderId="29" xfId="0" applyNumberFormat="1" applyFont="1" applyFill="1" applyBorder="1" applyAlignment="1" applyProtection="1">
      <alignment horizontal="center" vertical="center" wrapText="1" shrinkToFit="1"/>
      <protection locked="0"/>
    </xf>
    <xf numFmtId="3" fontId="14" fillId="5" borderId="19" xfId="0" applyNumberFormat="1" applyFont="1" applyFill="1" applyBorder="1" applyAlignment="1" applyProtection="1">
      <alignment horizontal="center" vertical="center" wrapText="1" shrinkToFit="1"/>
      <protection locked="0"/>
    </xf>
    <xf numFmtId="3" fontId="14" fillId="5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6" borderId="46" xfId="0" applyFont="1" applyFill="1" applyBorder="1" applyAlignment="1" applyProtection="1">
      <alignment wrapText="1"/>
      <protection locked="0"/>
    </xf>
    <xf numFmtId="3" fontId="13" fillId="0" borderId="15" xfId="0" applyNumberFormat="1" applyFont="1" applyBorder="1" applyAlignment="1" applyProtection="1">
      <alignment horizontal="center" vertical="center" shrinkToFit="1"/>
    </xf>
    <xf numFmtId="0" fontId="16" fillId="0" borderId="47" xfId="0" applyFont="1" applyBorder="1" applyAlignment="1" applyProtection="1">
      <alignment horizontal="center" vertical="center" shrinkToFit="1"/>
    </xf>
    <xf numFmtId="0" fontId="20" fillId="0" borderId="20" xfId="0" applyFont="1" applyBorder="1" applyProtection="1"/>
    <xf numFmtId="4" fontId="14" fillId="5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5" xfId="0" applyFont="1" applyBorder="1" applyAlignment="1" applyProtection="1">
      <alignment horizontal="left" vertical="center" shrinkToFit="1"/>
    </xf>
    <xf numFmtId="0" fontId="23" fillId="0" borderId="56" xfId="0" applyFont="1" applyBorder="1" applyAlignment="1">
      <alignment wrapText="1"/>
    </xf>
    <xf numFmtId="0" fontId="24" fillId="0" borderId="56" xfId="0" applyFont="1" applyBorder="1" applyAlignment="1">
      <alignment wrapText="1"/>
    </xf>
    <xf numFmtId="9" fontId="14" fillId="0" borderId="54" xfId="0" applyNumberFormat="1" applyFont="1" applyBorder="1" applyAlignment="1" applyProtection="1">
      <alignment horizontal="center" vertical="center" shrinkToFit="1"/>
    </xf>
    <xf numFmtId="0" fontId="20" fillId="0" borderId="55" xfId="0" applyFont="1" applyBorder="1" applyProtection="1"/>
    <xf numFmtId="4" fontId="14" fillId="0" borderId="15" xfId="0" applyNumberFormat="1" applyFont="1" applyBorder="1" applyAlignment="1" applyProtection="1">
      <alignment horizontal="center" vertical="center" shrinkToFit="1"/>
    </xf>
    <xf numFmtId="0" fontId="16" fillId="0" borderId="48" xfId="0" applyFont="1" applyBorder="1" applyAlignment="1" applyProtection="1">
      <alignment horizontal="center" vertical="center" shrinkToFit="1"/>
    </xf>
    <xf numFmtId="0" fontId="20" fillId="0" borderId="39" xfId="0" applyFont="1" applyBorder="1" applyProtection="1"/>
    <xf numFmtId="3" fontId="14" fillId="0" borderId="50" xfId="0" applyNumberFormat="1" applyFont="1" applyBorder="1" applyAlignment="1" applyProtection="1">
      <alignment horizontal="center" vertical="center" shrinkToFit="1"/>
    </xf>
    <xf numFmtId="1" fontId="14" fillId="0" borderId="52" xfId="0" applyNumberFormat="1" applyFont="1" applyBorder="1" applyAlignment="1" applyProtection="1">
      <alignment horizontal="center" vertical="center" shrinkToFit="1"/>
    </xf>
    <xf numFmtId="0" fontId="20" fillId="0" borderId="53" xfId="0" applyFont="1" applyBorder="1" applyProtection="1"/>
    <xf numFmtId="1" fontId="6" fillId="0" borderId="12" xfId="1" applyNumberFormat="1" applyFont="1" applyBorder="1" applyAlignment="1">
      <alignment horizontal="left"/>
    </xf>
    <xf numFmtId="1" fontId="6" fillId="0" borderId="13" xfId="1" applyNumberFormat="1" applyFont="1" applyBorder="1" applyAlignment="1">
      <alignment horizontal="left"/>
    </xf>
    <xf numFmtId="1" fontId="6" fillId="0" borderId="14" xfId="1" applyNumberFormat="1" applyFont="1" applyBorder="1" applyAlignment="1">
      <alignment horizontal="left"/>
    </xf>
    <xf numFmtId="3" fontId="6" fillId="3" borderId="0" xfId="1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_CFSibir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460763101566E-2"/>
          <c:y val="6.5728000880285728E-2"/>
          <c:w val="0.97053201402471811"/>
          <c:h val="0.81690515379783679"/>
        </c:manualLayout>
      </c:layout>
      <c:lineChart>
        <c:grouping val="standard"/>
        <c:varyColors val="0"/>
        <c:ser>
          <c:idx val="0"/>
          <c:order val="0"/>
          <c:tx>
            <c:strRef>
              <c:f>'Расчет проекта (в помощь)'!$B$21</c:f>
              <c:strCache>
                <c:ptCount val="1"/>
                <c:pt idx="0">
                  <c:v>Аккумулированные вложения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'Расчет проекта (в помощь)'!$C$21:$AL$21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0C-49C0-B880-B0A7D38C024A}"/>
            </c:ext>
          </c:extLst>
        </c:ser>
        <c:ser>
          <c:idx val="1"/>
          <c:order val="1"/>
          <c:tx>
            <c:strRef>
              <c:f>'Расчет проекта (в помощь)'!$B$54</c:f>
              <c:strCache>
                <c:ptCount val="1"/>
                <c:pt idx="0">
                  <c:v>Окупаемость проекта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'Расчет проекта (в помощь)'!$C$54:$AL$54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0C-49C0-B880-B0A7D38C024A}"/>
            </c:ext>
          </c:extLst>
        </c:ser>
        <c:ser>
          <c:idx val="2"/>
          <c:order val="2"/>
          <c:tx>
            <c:strRef>
              <c:f>'Расчет проекта (в помощь)'!$B$52</c:f>
              <c:strCache>
                <c:ptCount val="1"/>
                <c:pt idx="0">
                  <c:v>Аккумулированная прибыль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'Расчет проекта (в помощь)'!$C$52:$AL$52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0C-49C0-B880-B0A7D38C0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62816"/>
        <c:axId val="156964736"/>
      </c:lineChart>
      <c:catAx>
        <c:axId val="15696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696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96473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6962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162451517337599"/>
          <c:y val="0.28402448925344759"/>
          <c:w val="0.29532415438986648"/>
          <c:h val="0.402368026442384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55</xdr:row>
      <xdr:rowOff>57150</xdr:rowOff>
    </xdr:from>
    <xdr:to>
      <xdr:col>20</xdr:col>
      <xdr:colOff>337457</xdr:colOff>
      <xdr:row>62</xdr:row>
      <xdr:rowOff>148318</xdr:rowOff>
    </xdr:to>
    <xdr:graphicFrame macro="">
      <xdr:nvGraphicFramePr>
        <xdr:cNvPr id="2" name="Диаграмма 4">
          <a:extLst>
            <a:ext uri="{FF2B5EF4-FFF2-40B4-BE49-F238E27FC236}">
              <a16:creationId xmlns:a16="http://schemas.microsoft.com/office/drawing/2014/main" id="{2CB04C8C-0483-4B07-9083-F3E722787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ko01\&#1086;&#1073;&#1097;&#1072;&#1103;\&#1074;&#1085;&#1091;&#1090;&#1088;%20&#1085;&#1086;&#1088;&#1084;&#1072;&#1090;&#1080;&#1074;&#1082;&#1072;\&#1076;&#1088;&#1091;&#1075;&#1080;&#1077;\&#1061;&#1072;&#1073;&#1072;&#1088;&#1086;&#1074;&#1089;&#1082;\&#1058;&#1069;&#1054;%20&#1076;&#1083;&#1103;%20&#1085;&#1072;&#1095;&#1080;&#1085;&#1072;&#1102;&#1097;&#1080;&#1093;-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ko01\&#1086;&#1073;&#1097;&#1072;&#1103;\&#1052;&#1060;&#1054;\&#1074;&#1085;&#1091;&#1090;&#1088;%20&#1085;&#1086;&#1088;&#1084;&#1072;&#1090;&#1080;&#1074;&#1082;&#1072;\&#1076;&#1088;&#1091;&#1075;&#1080;&#1077;\&#1074;&#1090;&#1073;24\&#1056;&#1077;&#1079;&#1102;&#1084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О"/>
      <sheetName val="Списки"/>
    </sheetNames>
    <sheetDataSet>
      <sheetData sheetId="0"/>
      <sheetData sheetId="1">
        <row r="2">
          <cell r="A2" t="str">
            <v>погашение текущей задолженности</v>
          </cell>
        </row>
        <row r="3">
          <cell r="A3" t="str">
            <v>пополнение оборотных средств</v>
          </cell>
        </row>
        <row r="4">
          <cell r="A4" t="str">
            <v>финансирование выпуска новых продуктов</v>
          </cell>
        </row>
        <row r="5">
          <cell r="A5" t="str">
            <v>финансирование организации новой услуги</v>
          </cell>
        </row>
        <row r="6">
          <cell r="A6" t="str">
            <v>финансирование расширения компании</v>
          </cell>
        </row>
        <row r="7">
          <cell r="A7" t="str">
            <v>оплату нового оборудования</v>
          </cell>
        </row>
        <row r="8">
          <cell r="A8" t="str">
            <v>открытие деятельности нашей компании</v>
          </cell>
        </row>
        <row r="9">
          <cell r="A9" t="str">
            <v>создание стартового капитала</v>
          </cell>
        </row>
        <row r="10">
          <cell r="A10" t="str">
            <v>исследование рынка</v>
          </cell>
        </row>
        <row r="11">
          <cell r="A11" t="str">
            <v>маркетинг и реклама</v>
          </cell>
        </row>
        <row r="14">
          <cell r="A14" t="str">
            <v>прямые продажи покупателям</v>
          </cell>
        </row>
        <row r="15">
          <cell r="A15" t="str">
            <v>продажи через сеть торговых точек</v>
          </cell>
        </row>
        <row r="16">
          <cell r="A16" t="str">
            <v>телефонные продажи</v>
          </cell>
        </row>
        <row r="17">
          <cell r="A17" t="str">
            <v>продажи через торговых агентов</v>
          </cell>
        </row>
        <row r="18">
          <cell r="A18" t="str">
            <v>продажи через дистрибьюторов</v>
          </cell>
        </row>
        <row r="19">
          <cell r="A19" t="str">
            <v>оптовые продажи</v>
          </cell>
        </row>
        <row r="20">
          <cell r="A20" t="str">
            <v>продажи через Интернет</v>
          </cell>
        </row>
        <row r="21">
          <cell r="A21" t="str">
            <v>продажи через соц. сети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Holding"/>
      <sheetName val="Plan platej"/>
      <sheetName val="риск-формуляр"/>
      <sheetName val="Статус залога"/>
      <sheetName val="СashFlow"/>
      <sheetName val="Project"/>
      <sheetName val="Knock out"/>
      <sheetName val="Юр формуляр ИП"/>
      <sheetName val="Юр формуляр ООО"/>
      <sheetName val="Юр формуляр АО"/>
      <sheetName val="Юр формуляр поручитель"/>
      <sheetName val="Юр формуляр залогодатель"/>
      <sheetName val="Не удалять!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21" t="str">
            <v>Аккумулированные вложения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0"/>
  <sheetViews>
    <sheetView view="pageBreakPreview" topLeftCell="A2" zoomScale="115" zoomScaleNormal="100" zoomScaleSheetLayoutView="115" workbookViewId="0">
      <selection activeCell="B90" sqref="B90:C93"/>
    </sheetView>
  </sheetViews>
  <sheetFormatPr defaultColWidth="14.42578125" defaultRowHeight="15" x14ac:dyDescent="0.25"/>
  <cols>
    <col min="1" max="1" width="56.42578125" style="66" customWidth="1"/>
    <col min="2" max="3" width="29.42578125" style="66" customWidth="1"/>
    <col min="4" max="6" width="9.140625" style="66" customWidth="1"/>
    <col min="7" max="26" width="8.7109375" style="66" customWidth="1"/>
    <col min="27" max="16384" width="14.42578125" style="66"/>
  </cols>
  <sheetData>
    <row r="1" spans="1:3" ht="79.5" hidden="1" customHeight="1" thickBot="1" x14ac:dyDescent="0.3">
      <c r="B1" s="151" t="s">
        <v>142</v>
      </c>
      <c r="C1" s="152"/>
    </row>
    <row r="2" spans="1:3" ht="30" customHeight="1" thickBot="1" x14ac:dyDescent="0.3">
      <c r="A2" s="114" t="s">
        <v>139</v>
      </c>
      <c r="B2" s="115"/>
      <c r="C2" s="116"/>
    </row>
    <row r="3" spans="1:3" ht="20.25" customHeight="1" x14ac:dyDescent="0.25">
      <c r="A3" s="77" t="s">
        <v>53</v>
      </c>
      <c r="B3" s="117"/>
      <c r="C3" s="118"/>
    </row>
    <row r="4" spans="1:3" x14ac:dyDescent="0.25">
      <c r="A4" s="78" t="s">
        <v>54</v>
      </c>
      <c r="B4" s="67"/>
      <c r="C4" s="97" t="s">
        <v>55</v>
      </c>
    </row>
    <row r="5" spans="1:3" x14ac:dyDescent="0.25">
      <c r="A5" s="78" t="s">
        <v>56</v>
      </c>
      <c r="B5" s="68"/>
      <c r="C5" s="97" t="s">
        <v>57</v>
      </c>
    </row>
    <row r="6" spans="1:3" x14ac:dyDescent="0.25">
      <c r="A6" s="79" t="s">
        <v>58</v>
      </c>
      <c r="B6" s="119"/>
      <c r="C6" s="120"/>
    </row>
    <row r="7" spans="1:3" x14ac:dyDescent="0.25">
      <c r="A7" s="78" t="s">
        <v>59</v>
      </c>
      <c r="B7" s="112"/>
      <c r="C7" s="113"/>
    </row>
    <row r="8" spans="1:3" ht="15.75" thickBot="1" x14ac:dyDescent="0.3">
      <c r="A8" s="80" t="s">
        <v>60</v>
      </c>
      <c r="B8" s="121"/>
      <c r="C8" s="122"/>
    </row>
    <row r="9" spans="1:3" ht="15.75" thickBot="1" x14ac:dyDescent="0.3">
      <c r="A9" s="123" t="s">
        <v>61</v>
      </c>
      <c r="B9" s="115"/>
      <c r="C9" s="116"/>
    </row>
    <row r="10" spans="1:3" x14ac:dyDescent="0.25">
      <c r="A10" s="81" t="s">
        <v>62</v>
      </c>
      <c r="B10" s="117"/>
      <c r="C10" s="118"/>
    </row>
    <row r="11" spans="1:3" x14ac:dyDescent="0.25">
      <c r="A11" s="82" t="s">
        <v>63</v>
      </c>
      <c r="B11" s="112"/>
      <c r="C11" s="113"/>
    </row>
    <row r="12" spans="1:3" x14ac:dyDescent="0.25">
      <c r="A12" s="83" t="s">
        <v>64</v>
      </c>
      <c r="B12" s="112"/>
      <c r="C12" s="113"/>
    </row>
    <row r="13" spans="1:3" x14ac:dyDescent="0.25">
      <c r="A13" s="83" t="s">
        <v>65</v>
      </c>
      <c r="B13" s="112"/>
      <c r="C13" s="113"/>
    </row>
    <row r="14" spans="1:3" x14ac:dyDescent="0.25">
      <c r="A14" s="83" t="s">
        <v>66</v>
      </c>
      <c r="B14" s="112"/>
      <c r="C14" s="113"/>
    </row>
    <row r="15" spans="1:3" x14ac:dyDescent="0.25">
      <c r="A15" s="126" t="s">
        <v>67</v>
      </c>
      <c r="B15" s="127"/>
      <c r="C15" s="128"/>
    </row>
    <row r="16" spans="1:3" x14ac:dyDescent="0.25">
      <c r="A16" s="64"/>
      <c r="B16" s="84" t="s">
        <v>68</v>
      </c>
      <c r="C16" s="85" t="s">
        <v>69</v>
      </c>
    </row>
    <row r="17" spans="1:3" x14ac:dyDescent="0.25">
      <c r="A17" s="86" t="s">
        <v>70</v>
      </c>
      <c r="B17" s="69"/>
      <c r="C17" s="70"/>
    </row>
    <row r="18" spans="1:3" x14ac:dyDescent="0.25">
      <c r="A18" s="86" t="s">
        <v>71</v>
      </c>
      <c r="B18" s="69"/>
      <c r="C18" s="70"/>
    </row>
    <row r="19" spans="1:3" x14ac:dyDescent="0.25">
      <c r="A19" s="86" t="s">
        <v>72</v>
      </c>
      <c r="B19" s="69"/>
      <c r="C19" s="70"/>
    </row>
    <row r="20" spans="1:3" x14ac:dyDescent="0.25">
      <c r="A20" s="86" t="s">
        <v>73</v>
      </c>
      <c r="B20" s="69"/>
      <c r="C20" s="70"/>
    </row>
    <row r="21" spans="1:3" ht="15.75" customHeight="1" x14ac:dyDescent="0.25">
      <c r="A21" s="86" t="s">
        <v>74</v>
      </c>
      <c r="B21" s="69"/>
      <c r="C21" s="70"/>
    </row>
    <row r="22" spans="1:3" ht="15.75" customHeight="1" x14ac:dyDescent="0.25">
      <c r="A22" s="86" t="s">
        <v>75</v>
      </c>
      <c r="B22" s="69"/>
      <c r="C22" s="70"/>
    </row>
    <row r="23" spans="1:3" ht="15.75" customHeight="1" x14ac:dyDescent="0.25">
      <c r="A23" s="86" t="s">
        <v>76</v>
      </c>
      <c r="B23" s="69"/>
      <c r="C23" s="70"/>
    </row>
    <row r="24" spans="1:3" ht="15.75" customHeight="1" x14ac:dyDescent="0.25">
      <c r="A24" s="86" t="s">
        <v>77</v>
      </c>
      <c r="B24" s="69"/>
      <c r="C24" s="70"/>
    </row>
    <row r="25" spans="1:3" ht="28.5" customHeight="1" x14ac:dyDescent="0.25">
      <c r="A25" s="87" t="s">
        <v>78</v>
      </c>
      <c r="B25" s="129"/>
      <c r="C25" s="130"/>
    </row>
    <row r="26" spans="1:3" ht="29.25" customHeight="1" x14ac:dyDescent="0.25">
      <c r="A26" s="87" t="s">
        <v>79</v>
      </c>
      <c r="B26" s="112"/>
      <c r="C26" s="113"/>
    </row>
    <row r="27" spans="1:3" ht="22.5" customHeight="1" x14ac:dyDescent="0.25">
      <c r="A27" s="87" t="s">
        <v>80</v>
      </c>
      <c r="B27" s="112"/>
      <c r="C27" s="113"/>
    </row>
    <row r="28" spans="1:3" ht="21.75" customHeight="1" x14ac:dyDescent="0.25">
      <c r="A28" s="87" t="s">
        <v>81</v>
      </c>
      <c r="B28" s="71"/>
      <c r="C28" s="90" t="s">
        <v>55</v>
      </c>
    </row>
    <row r="29" spans="1:3" ht="30.75" customHeight="1" x14ac:dyDescent="0.25">
      <c r="A29" s="87" t="s">
        <v>82</v>
      </c>
      <c r="B29" s="72"/>
      <c r="C29" s="91" t="s">
        <v>55</v>
      </c>
    </row>
    <row r="30" spans="1:3" ht="28.5" customHeight="1" x14ac:dyDescent="0.25">
      <c r="A30" s="87" t="s">
        <v>83</v>
      </c>
      <c r="B30" s="124"/>
      <c r="C30" s="125"/>
    </row>
    <row r="31" spans="1:3" ht="43.5" customHeight="1" x14ac:dyDescent="0.25">
      <c r="A31" s="87" t="s">
        <v>84</v>
      </c>
      <c r="B31" s="112"/>
      <c r="C31" s="113"/>
    </row>
    <row r="32" spans="1:3" ht="27" customHeight="1" x14ac:dyDescent="0.25">
      <c r="A32" s="87" t="s">
        <v>138</v>
      </c>
      <c r="B32" s="112"/>
      <c r="C32" s="113"/>
    </row>
    <row r="33" spans="1:3" ht="27" customHeight="1" x14ac:dyDescent="0.25">
      <c r="A33" s="88" t="s">
        <v>85</v>
      </c>
      <c r="B33" s="112"/>
      <c r="C33" s="113"/>
    </row>
    <row r="34" spans="1:3" ht="21.75" customHeight="1" x14ac:dyDescent="0.25">
      <c r="A34" s="88" t="s">
        <v>86</v>
      </c>
      <c r="B34" s="112"/>
      <c r="C34" s="113"/>
    </row>
    <row r="35" spans="1:3" ht="36.75" customHeight="1" x14ac:dyDescent="0.25">
      <c r="A35" s="88" t="s">
        <v>87</v>
      </c>
      <c r="B35" s="131"/>
      <c r="C35" s="113"/>
    </row>
    <row r="36" spans="1:3" ht="21.75" customHeight="1" x14ac:dyDescent="0.25">
      <c r="A36" s="89" t="s">
        <v>88</v>
      </c>
      <c r="B36" s="124"/>
      <c r="C36" s="125"/>
    </row>
    <row r="37" spans="1:3" ht="21.75" customHeight="1" x14ac:dyDescent="0.25">
      <c r="A37" s="92" t="s">
        <v>89</v>
      </c>
      <c r="B37" s="129"/>
      <c r="C37" s="130"/>
    </row>
    <row r="38" spans="1:3" ht="27.75" customHeight="1" x14ac:dyDescent="0.25">
      <c r="A38" s="93" t="s">
        <v>90</v>
      </c>
      <c r="B38" s="134"/>
      <c r="C38" s="135"/>
    </row>
    <row r="39" spans="1:3" ht="30" customHeight="1" x14ac:dyDescent="0.25">
      <c r="A39" s="136" t="s">
        <v>136</v>
      </c>
      <c r="B39" s="127"/>
      <c r="C39" s="128"/>
    </row>
    <row r="40" spans="1:3" ht="15.75" customHeight="1" x14ac:dyDescent="0.25">
      <c r="A40" s="94" t="s">
        <v>91</v>
      </c>
      <c r="B40" s="84" t="s">
        <v>92</v>
      </c>
      <c r="C40" s="95" t="s">
        <v>93</v>
      </c>
    </row>
    <row r="41" spans="1:3" ht="15.75" customHeight="1" x14ac:dyDescent="0.25">
      <c r="A41" s="73"/>
      <c r="B41" s="74"/>
      <c r="C41" s="75"/>
    </row>
    <row r="42" spans="1:3" ht="15.75" customHeight="1" x14ac:dyDescent="0.25">
      <c r="A42" s="73"/>
      <c r="B42" s="74"/>
      <c r="C42" s="75"/>
    </row>
    <row r="43" spans="1:3" ht="15.75" customHeight="1" x14ac:dyDescent="0.25">
      <c r="A43" s="73"/>
      <c r="B43" s="74"/>
      <c r="C43" s="75"/>
    </row>
    <row r="44" spans="1:3" ht="15.75" customHeight="1" x14ac:dyDescent="0.25">
      <c r="A44" s="73"/>
      <c r="B44" s="74"/>
      <c r="C44" s="75"/>
    </row>
    <row r="45" spans="1:3" ht="15.75" customHeight="1" x14ac:dyDescent="0.25">
      <c r="A45" s="73"/>
      <c r="B45" s="74"/>
      <c r="C45" s="75"/>
    </row>
    <row r="46" spans="1:3" ht="15.75" customHeight="1" x14ac:dyDescent="0.25">
      <c r="A46" s="73"/>
      <c r="B46" s="74"/>
      <c r="C46" s="75"/>
    </row>
    <row r="47" spans="1:3" ht="15.75" customHeight="1" thickBot="1" x14ac:dyDescent="0.3">
      <c r="A47" s="73"/>
      <c r="B47" s="74"/>
      <c r="C47" s="75"/>
    </row>
    <row r="48" spans="1:3" ht="15.75" customHeight="1" thickBot="1" x14ac:dyDescent="0.3">
      <c r="A48" s="137" t="s">
        <v>94</v>
      </c>
      <c r="B48" s="133"/>
      <c r="C48" s="96">
        <f>SUM(B41*C41,B42*C42,B43*C43,B44*C44,B45*C45,B46*C46,B47*C47)</f>
        <v>0</v>
      </c>
    </row>
    <row r="49" spans="1:3" ht="15.75" customHeight="1" thickBot="1" x14ac:dyDescent="0.3">
      <c r="A49" s="137" t="s">
        <v>95</v>
      </c>
      <c r="B49" s="133"/>
      <c r="C49" s="96">
        <f>C48*0.302</f>
        <v>0</v>
      </c>
    </row>
    <row r="50" spans="1:3" ht="15.75" customHeight="1" thickBot="1" x14ac:dyDescent="0.3">
      <c r="A50" s="137" t="s">
        <v>96</v>
      </c>
      <c r="B50" s="133"/>
      <c r="C50" s="96">
        <f>C48+C49</f>
        <v>0</v>
      </c>
    </row>
    <row r="51" spans="1:3" ht="15.75" customHeight="1" x14ac:dyDescent="0.25">
      <c r="A51" s="98"/>
      <c r="B51" s="98"/>
      <c r="C51" s="65"/>
    </row>
    <row r="52" spans="1:3" ht="15.75" customHeight="1" x14ac:dyDescent="0.25">
      <c r="A52" s="138" t="s">
        <v>97</v>
      </c>
      <c r="B52" s="139"/>
      <c r="C52" s="65"/>
    </row>
    <row r="53" spans="1:3" ht="15.75" customHeight="1" x14ac:dyDescent="0.25">
      <c r="A53" s="99" t="s">
        <v>98</v>
      </c>
      <c r="B53" s="100"/>
      <c r="C53" s="65"/>
    </row>
    <row r="54" spans="1:3" ht="15.75" customHeight="1" x14ac:dyDescent="0.25">
      <c r="A54" s="101"/>
      <c r="B54" s="101"/>
    </row>
    <row r="55" spans="1:3" ht="15.75" customHeight="1" x14ac:dyDescent="0.25">
      <c r="A55" s="138" t="s">
        <v>99</v>
      </c>
      <c r="B55" s="139"/>
      <c r="C55" s="65"/>
    </row>
    <row r="56" spans="1:3" ht="15.75" customHeight="1" thickBot="1" x14ac:dyDescent="0.3">
      <c r="A56" s="138"/>
      <c r="B56" s="139"/>
      <c r="C56" s="65"/>
    </row>
    <row r="57" spans="1:3" ht="15.75" customHeight="1" thickBot="1" x14ac:dyDescent="0.3">
      <c r="A57" s="123" t="s">
        <v>100</v>
      </c>
      <c r="B57" s="115"/>
      <c r="C57" s="116"/>
    </row>
    <row r="58" spans="1:3" ht="15.75" customHeight="1" thickBot="1" x14ac:dyDescent="0.3">
      <c r="A58" s="140" t="s">
        <v>101</v>
      </c>
      <c r="B58" s="141"/>
      <c r="C58" s="133"/>
    </row>
    <row r="59" spans="1:3" ht="15.75" customHeight="1" thickBot="1" x14ac:dyDescent="0.3">
      <c r="A59" s="102" t="s">
        <v>102</v>
      </c>
      <c r="B59" s="132" t="s">
        <v>103</v>
      </c>
      <c r="C59" s="133"/>
    </row>
    <row r="60" spans="1:3" ht="15.75" customHeight="1" x14ac:dyDescent="0.25">
      <c r="A60" s="103" t="s">
        <v>104</v>
      </c>
      <c r="B60" s="143"/>
      <c r="C60" s="118"/>
    </row>
    <row r="61" spans="1:3" ht="15.75" customHeight="1" x14ac:dyDescent="0.25">
      <c r="A61" s="104" t="s">
        <v>105</v>
      </c>
      <c r="B61" s="142"/>
      <c r="C61" s="113"/>
    </row>
    <row r="62" spans="1:3" ht="15.75" customHeight="1" x14ac:dyDescent="0.25">
      <c r="A62" s="104" t="s">
        <v>22</v>
      </c>
      <c r="B62" s="142"/>
      <c r="C62" s="113"/>
    </row>
    <row r="63" spans="1:3" ht="15.75" customHeight="1" x14ac:dyDescent="0.25">
      <c r="A63" s="104" t="s">
        <v>106</v>
      </c>
      <c r="B63" s="142"/>
      <c r="C63" s="113"/>
    </row>
    <row r="64" spans="1:3" ht="15.75" customHeight="1" x14ac:dyDescent="0.25">
      <c r="A64" s="104" t="s">
        <v>107</v>
      </c>
      <c r="B64" s="142"/>
      <c r="C64" s="113"/>
    </row>
    <row r="65" spans="1:3" ht="15.75" customHeight="1" x14ac:dyDescent="0.25">
      <c r="A65" s="104" t="s">
        <v>108</v>
      </c>
      <c r="B65" s="142"/>
      <c r="C65" s="113"/>
    </row>
    <row r="66" spans="1:3" ht="15.75" customHeight="1" thickBot="1" x14ac:dyDescent="0.3">
      <c r="A66" s="104" t="s">
        <v>109</v>
      </c>
      <c r="B66" s="144"/>
      <c r="C66" s="145"/>
    </row>
    <row r="67" spans="1:3" ht="15.75" customHeight="1" thickBot="1" x14ac:dyDescent="0.3">
      <c r="A67" s="105" t="s">
        <v>110</v>
      </c>
      <c r="B67" s="146" t="str">
        <f>IF(SUM(B60:C66)=0,"0",(SUM(B60:C66)))</f>
        <v>0</v>
      </c>
      <c r="C67" s="133"/>
    </row>
    <row r="68" spans="1:3" ht="15.75" customHeight="1" thickBot="1" x14ac:dyDescent="0.3">
      <c r="A68" s="140" t="s">
        <v>111</v>
      </c>
      <c r="B68" s="141"/>
      <c r="C68" s="133"/>
    </row>
    <row r="69" spans="1:3" ht="43.5" customHeight="1" thickBot="1" x14ac:dyDescent="0.3">
      <c r="A69" s="102" t="s">
        <v>112</v>
      </c>
      <c r="B69" s="132" t="s">
        <v>113</v>
      </c>
      <c r="C69" s="133"/>
    </row>
    <row r="70" spans="1:3" ht="15.75" customHeight="1" x14ac:dyDescent="0.25">
      <c r="A70" s="104" t="str">
        <f t="shared" ref="A70:A77" si="0">IF(B17&lt;&gt;"",B17,A17)</f>
        <v xml:space="preserve"> - группа 1</v>
      </c>
      <c r="B70" s="143"/>
      <c r="C70" s="118"/>
    </row>
    <row r="71" spans="1:3" ht="15.75" customHeight="1" x14ac:dyDescent="0.25">
      <c r="A71" s="104" t="str">
        <f t="shared" si="0"/>
        <v xml:space="preserve"> - группа 2</v>
      </c>
      <c r="B71" s="142"/>
      <c r="C71" s="113"/>
    </row>
    <row r="72" spans="1:3" ht="15.75" customHeight="1" x14ac:dyDescent="0.25">
      <c r="A72" s="104" t="str">
        <f t="shared" si="0"/>
        <v xml:space="preserve"> - группа 3</v>
      </c>
      <c r="B72" s="142"/>
      <c r="C72" s="113"/>
    </row>
    <row r="73" spans="1:3" ht="15.75" customHeight="1" x14ac:dyDescent="0.25">
      <c r="A73" s="104" t="str">
        <f t="shared" si="0"/>
        <v xml:space="preserve"> - группа 4</v>
      </c>
      <c r="B73" s="142"/>
      <c r="C73" s="113"/>
    </row>
    <row r="74" spans="1:3" ht="15.75" customHeight="1" x14ac:dyDescent="0.25">
      <c r="A74" s="104" t="str">
        <f t="shared" si="0"/>
        <v xml:space="preserve"> - группа 5</v>
      </c>
      <c r="B74" s="142"/>
      <c r="C74" s="113"/>
    </row>
    <row r="75" spans="1:3" ht="15.75" customHeight="1" x14ac:dyDescent="0.25">
      <c r="A75" s="104" t="str">
        <f t="shared" si="0"/>
        <v xml:space="preserve"> - группа 6</v>
      </c>
      <c r="B75" s="142"/>
      <c r="C75" s="113"/>
    </row>
    <row r="76" spans="1:3" ht="15.75" customHeight="1" x14ac:dyDescent="0.25">
      <c r="A76" s="104" t="str">
        <f t="shared" si="0"/>
        <v xml:space="preserve"> - группа 7</v>
      </c>
      <c r="B76" s="142"/>
      <c r="C76" s="113"/>
    </row>
    <row r="77" spans="1:3" ht="15.75" customHeight="1" thickBot="1" x14ac:dyDescent="0.3">
      <c r="A77" s="104" t="str">
        <f t="shared" si="0"/>
        <v xml:space="preserve"> - группа 8</v>
      </c>
      <c r="B77" s="144"/>
      <c r="C77" s="145"/>
    </row>
    <row r="78" spans="1:3" ht="15.75" customHeight="1" thickBot="1" x14ac:dyDescent="0.3">
      <c r="A78" s="150" t="s">
        <v>114</v>
      </c>
      <c r="B78" s="133"/>
      <c r="C78" s="96">
        <f>SUM(B70:C77)</f>
        <v>0</v>
      </c>
    </row>
    <row r="79" spans="1:3" ht="15.75" customHeight="1" thickBot="1" x14ac:dyDescent="0.3">
      <c r="A79" s="140" t="s">
        <v>115</v>
      </c>
      <c r="B79" s="141"/>
      <c r="C79" s="133"/>
    </row>
    <row r="80" spans="1:3" ht="15.75" customHeight="1" x14ac:dyDescent="0.25">
      <c r="A80" s="106" t="s">
        <v>116</v>
      </c>
      <c r="B80" s="147" t="s">
        <v>117</v>
      </c>
      <c r="C80" s="148"/>
    </row>
    <row r="81" spans="1:3" ht="15.75" customHeight="1" x14ac:dyDescent="0.25">
      <c r="A81" s="107" t="s">
        <v>118</v>
      </c>
      <c r="B81" s="149"/>
      <c r="C81" s="113"/>
    </row>
    <row r="82" spans="1:3" ht="15.75" customHeight="1" x14ac:dyDescent="0.25">
      <c r="A82" s="107" t="s">
        <v>119</v>
      </c>
      <c r="B82" s="149"/>
      <c r="C82" s="113"/>
    </row>
    <row r="83" spans="1:3" ht="15.75" customHeight="1" x14ac:dyDescent="0.25">
      <c r="A83" s="107" t="s">
        <v>120</v>
      </c>
      <c r="B83" s="149"/>
      <c r="C83" s="113"/>
    </row>
    <row r="84" spans="1:3" ht="15.75" customHeight="1" x14ac:dyDescent="0.25">
      <c r="A84" s="104" t="s">
        <v>121</v>
      </c>
      <c r="B84" s="149"/>
      <c r="C84" s="113"/>
    </row>
    <row r="85" spans="1:3" ht="15.75" customHeight="1" x14ac:dyDescent="0.25">
      <c r="A85" s="104" t="s">
        <v>122</v>
      </c>
      <c r="B85" s="149"/>
      <c r="C85" s="113"/>
    </row>
    <row r="86" spans="1:3" ht="15.75" customHeight="1" x14ac:dyDescent="0.25">
      <c r="A86" s="104" t="s">
        <v>137</v>
      </c>
      <c r="B86" s="149"/>
      <c r="C86" s="113"/>
    </row>
    <row r="87" spans="1:3" ht="15.75" customHeight="1" x14ac:dyDescent="0.25">
      <c r="A87" s="76" t="s">
        <v>140</v>
      </c>
      <c r="B87" s="149"/>
      <c r="C87" s="113"/>
    </row>
    <row r="88" spans="1:3" ht="15.75" customHeight="1" x14ac:dyDescent="0.25">
      <c r="A88" s="108" t="s">
        <v>123</v>
      </c>
      <c r="B88" s="156" t="s">
        <v>117</v>
      </c>
      <c r="C88" s="157"/>
    </row>
    <row r="89" spans="1:3" ht="15.75" customHeight="1" x14ac:dyDescent="0.25">
      <c r="A89" s="104" t="s">
        <v>108</v>
      </c>
      <c r="B89" s="142"/>
      <c r="C89" s="113"/>
    </row>
    <row r="90" spans="1:3" ht="15.75" customHeight="1" x14ac:dyDescent="0.25">
      <c r="A90" s="109" t="s">
        <v>124</v>
      </c>
      <c r="B90" s="142"/>
      <c r="C90" s="113"/>
    </row>
    <row r="91" spans="1:3" ht="15.75" customHeight="1" x14ac:dyDescent="0.25">
      <c r="A91" s="104" t="s">
        <v>125</v>
      </c>
      <c r="B91" s="142"/>
      <c r="C91" s="113"/>
    </row>
    <row r="92" spans="1:3" ht="15.75" customHeight="1" x14ac:dyDescent="0.25">
      <c r="A92" s="104" t="s">
        <v>126</v>
      </c>
      <c r="B92" s="142"/>
      <c r="C92" s="113"/>
    </row>
    <row r="93" spans="1:3" ht="15.75" customHeight="1" x14ac:dyDescent="0.25">
      <c r="A93" s="104" t="s">
        <v>127</v>
      </c>
      <c r="B93" s="142"/>
      <c r="C93" s="113"/>
    </row>
    <row r="94" spans="1:3" ht="15.75" customHeight="1" thickBot="1" x14ac:dyDescent="0.3">
      <c r="A94" s="76" t="s">
        <v>141</v>
      </c>
      <c r="B94" s="142"/>
      <c r="C94" s="113"/>
    </row>
    <row r="95" spans="1:3" ht="15.75" customHeight="1" thickBot="1" x14ac:dyDescent="0.3">
      <c r="A95" s="105" t="s">
        <v>128</v>
      </c>
      <c r="B95" s="155">
        <f>SUM(B81:C87)</f>
        <v>0</v>
      </c>
      <c r="C95" s="133"/>
    </row>
    <row r="96" spans="1:3" ht="15.75" customHeight="1" thickBot="1" x14ac:dyDescent="0.3">
      <c r="A96" s="105" t="s">
        <v>129</v>
      </c>
      <c r="B96" s="155">
        <f>SUM(B89:C94)</f>
        <v>0</v>
      </c>
      <c r="C96" s="133"/>
    </row>
    <row r="97" spans="1:3" ht="15.75" customHeight="1" thickBot="1" x14ac:dyDescent="0.3">
      <c r="A97" s="105" t="s">
        <v>130</v>
      </c>
      <c r="B97" s="155">
        <f>B95+B96</f>
        <v>0</v>
      </c>
      <c r="C97" s="133"/>
    </row>
    <row r="98" spans="1:3" ht="15.75" customHeight="1" thickBot="1" x14ac:dyDescent="0.3">
      <c r="A98" s="105" t="s">
        <v>131</v>
      </c>
      <c r="B98" s="155">
        <f>C78-B97</f>
        <v>0</v>
      </c>
      <c r="C98" s="133"/>
    </row>
    <row r="99" spans="1:3" ht="15.75" customHeight="1" thickBot="1" x14ac:dyDescent="0.3">
      <c r="A99" s="123" t="s">
        <v>132</v>
      </c>
      <c r="B99" s="115"/>
      <c r="C99" s="116"/>
    </row>
    <row r="100" spans="1:3" ht="15.75" customHeight="1" thickBot="1" x14ac:dyDescent="0.3">
      <c r="A100" s="110" t="s">
        <v>133</v>
      </c>
      <c r="B100" s="158">
        <f>B98*12</f>
        <v>0</v>
      </c>
      <c r="C100" s="133"/>
    </row>
    <row r="101" spans="1:3" ht="15.75" customHeight="1" x14ac:dyDescent="0.25">
      <c r="A101" s="111" t="s">
        <v>134</v>
      </c>
      <c r="B101" s="159" t="e">
        <f>CEILING(B67/B98+1,1)</f>
        <v>#DIV/0!</v>
      </c>
      <c r="C101" s="160"/>
    </row>
    <row r="102" spans="1:3" ht="15.75" customHeight="1" thickBot="1" x14ac:dyDescent="0.3">
      <c r="A102" s="110" t="s">
        <v>135</v>
      </c>
      <c r="B102" s="153">
        <f>IF(B100=0,0,B98/C78)</f>
        <v>0</v>
      </c>
      <c r="C102" s="154"/>
    </row>
    <row r="103" spans="1:3" ht="15.75" customHeight="1" x14ac:dyDescent="0.25">
      <c r="A103" s="101"/>
      <c r="B103" s="101"/>
      <c r="C103" s="101"/>
    </row>
    <row r="104" spans="1:3" ht="15.75" customHeight="1" x14ac:dyDescent="0.25">
      <c r="A104" s="101"/>
      <c r="B104" s="101"/>
      <c r="C104" s="101"/>
    </row>
    <row r="105" spans="1:3" ht="15.75" customHeight="1" x14ac:dyDescent="0.25">
      <c r="A105" s="138" t="s">
        <v>97</v>
      </c>
      <c r="B105" s="139"/>
      <c r="C105" s="101"/>
    </row>
    <row r="106" spans="1:3" ht="15.75" customHeight="1" x14ac:dyDescent="0.25">
      <c r="A106" s="99" t="s">
        <v>98</v>
      </c>
      <c r="B106" s="100"/>
      <c r="C106" s="101"/>
    </row>
    <row r="107" spans="1:3" ht="15.75" customHeight="1" x14ac:dyDescent="0.25">
      <c r="A107" s="138" t="s">
        <v>99</v>
      </c>
      <c r="B107" s="139"/>
      <c r="C107" s="101"/>
    </row>
    <row r="108" spans="1:3" ht="15.75" customHeight="1" x14ac:dyDescent="0.25"/>
    <row r="109" spans="1:3" ht="15.75" customHeight="1" x14ac:dyDescent="0.25"/>
    <row r="110" spans="1:3" ht="15.75" customHeight="1" x14ac:dyDescent="0.25"/>
    <row r="111" spans="1:3" ht="15.75" customHeight="1" x14ac:dyDescent="0.25"/>
    <row r="112" spans="1:3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u1lzgPVeImF/VUntRIWvCUBbqZOJC1FmKuhetvcPd2Ar/GtGwYNirv53nOc5bQRRje/dgLwT0x//jWUa6d/csg==" saltValue="DZP2y3LQXet67DNcSSYU1g==" spinCount="100000" sheet="1" objects="1" scenarios="1" formatCells="0" formatColumns="0" formatRows="0" sort="0" autoFilter="0"/>
  <mergeCells count="80">
    <mergeCell ref="A107:B107"/>
    <mergeCell ref="B96:C96"/>
    <mergeCell ref="B97:C97"/>
    <mergeCell ref="B98:C98"/>
    <mergeCell ref="A99:C99"/>
    <mergeCell ref="B100:C100"/>
    <mergeCell ref="B101:C101"/>
    <mergeCell ref="B92:C92"/>
    <mergeCell ref="B93:C93"/>
    <mergeCell ref="B1:C1"/>
    <mergeCell ref="B102:C102"/>
    <mergeCell ref="A105:B105"/>
    <mergeCell ref="B95:C95"/>
    <mergeCell ref="B84:C84"/>
    <mergeCell ref="B85:C85"/>
    <mergeCell ref="B86:C86"/>
    <mergeCell ref="B87:C87"/>
    <mergeCell ref="B88:C88"/>
    <mergeCell ref="B94:C94"/>
    <mergeCell ref="B83:C83"/>
    <mergeCell ref="B72:C72"/>
    <mergeCell ref="B73:C73"/>
    <mergeCell ref="B74:C74"/>
    <mergeCell ref="B89:C89"/>
    <mergeCell ref="B90:C90"/>
    <mergeCell ref="B75:C75"/>
    <mergeCell ref="B76:C76"/>
    <mergeCell ref="B77:C77"/>
    <mergeCell ref="A78:B78"/>
    <mergeCell ref="A79:C79"/>
    <mergeCell ref="B91:C91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A68:C68"/>
    <mergeCell ref="B69:C69"/>
    <mergeCell ref="B70:C70"/>
    <mergeCell ref="B80:C80"/>
    <mergeCell ref="B81:C81"/>
    <mergeCell ref="B82:C82"/>
    <mergeCell ref="B59:C59"/>
    <mergeCell ref="B37:C37"/>
    <mergeCell ref="B38:C38"/>
    <mergeCell ref="A39:C39"/>
    <mergeCell ref="A48:B48"/>
    <mergeCell ref="A49:B49"/>
    <mergeCell ref="A50:B50"/>
    <mergeCell ref="A52:B52"/>
    <mergeCell ref="A55:B55"/>
    <mergeCell ref="A56:B56"/>
    <mergeCell ref="A57:C57"/>
    <mergeCell ref="A58:C58"/>
    <mergeCell ref="B36:C36"/>
    <mergeCell ref="B14:C14"/>
    <mergeCell ref="A15:C15"/>
    <mergeCell ref="B25:C25"/>
    <mergeCell ref="B26:C26"/>
    <mergeCell ref="B27:C27"/>
    <mergeCell ref="B30:C30"/>
    <mergeCell ref="B31:C31"/>
    <mergeCell ref="B32:C32"/>
    <mergeCell ref="B33:C33"/>
    <mergeCell ref="B34:C34"/>
    <mergeCell ref="B35:C35"/>
    <mergeCell ref="B13:C13"/>
    <mergeCell ref="A2:C2"/>
    <mergeCell ref="B3:C3"/>
    <mergeCell ref="B6:C6"/>
    <mergeCell ref="B7:C7"/>
    <mergeCell ref="B8:C8"/>
    <mergeCell ref="A9:C9"/>
    <mergeCell ref="B10:C10"/>
    <mergeCell ref="B11:C11"/>
    <mergeCell ref="B12:C12"/>
  </mergeCells>
  <dataValidations count="1">
    <dataValidation type="decimal" operator="greaterThan" allowBlank="1" showErrorMessage="1" sqref="B35" xr:uid="{00000000-0002-0000-0000-000000000000}">
      <formula1>2015</formula1>
    </dataValidation>
  </dataValidations>
  <pageMargins left="0.7" right="0.7" top="0.75" bottom="0.75" header="0.3" footer="0.3"/>
  <pageSetup paperSize="9" scale="7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Списки!$A$2:$A$11</xm:f>
          </x14:formula1>
          <xm:sqref>B30:C30</xm:sqref>
        </x14:dataValidation>
        <x14:dataValidation type="list" allowBlank="1" showInputMessage="1" showErrorMessage="1" xr:uid="{00000000-0002-0000-0000-000002000000}">
          <x14:formula1>
            <xm:f>Списки!$A$14:$A$21</xm:f>
          </x14:formula1>
          <xm:sqref>B36:C36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M403"/>
  <sheetViews>
    <sheetView tabSelected="1" view="pageBreakPreview" zoomScale="60" zoomScaleNormal="70" workbookViewId="0">
      <selection activeCell="C6" sqref="C6"/>
    </sheetView>
  </sheetViews>
  <sheetFormatPr defaultColWidth="9.7109375" defaultRowHeight="18" x14ac:dyDescent="0.25"/>
  <cols>
    <col min="1" max="1" width="0.5703125" style="1" customWidth="1"/>
    <col min="2" max="2" width="61.28515625" style="58" customWidth="1"/>
    <col min="3" max="38" width="12.7109375" style="57" customWidth="1"/>
    <col min="39" max="168" width="8.85546875" style="57" customWidth="1"/>
    <col min="169" max="169" width="9.7109375" style="57" bestFit="1"/>
    <col min="170" max="255" width="9.7109375" style="57"/>
    <col min="256" max="256" width="0.5703125" style="57" customWidth="1"/>
    <col min="257" max="257" width="35.85546875" style="57" customWidth="1"/>
    <col min="258" max="275" width="12.7109375" style="57" customWidth="1"/>
    <col min="276" max="276" width="36.7109375" style="57" customWidth="1"/>
    <col min="277" max="294" width="12.7109375" style="57" customWidth="1"/>
    <col min="295" max="424" width="8.85546875" style="57" customWidth="1"/>
    <col min="425" max="425" width="9.7109375" style="57" bestFit="1"/>
    <col min="426" max="511" width="9.7109375" style="57"/>
    <col min="512" max="512" width="0.5703125" style="57" customWidth="1"/>
    <col min="513" max="513" width="35.85546875" style="57" customWidth="1"/>
    <col min="514" max="531" width="12.7109375" style="57" customWidth="1"/>
    <col min="532" max="532" width="36.7109375" style="57" customWidth="1"/>
    <col min="533" max="550" width="12.7109375" style="57" customWidth="1"/>
    <col min="551" max="680" width="8.85546875" style="57" customWidth="1"/>
    <col min="681" max="681" width="9.7109375" style="57" bestFit="1"/>
    <col min="682" max="767" width="9.7109375" style="57"/>
    <col min="768" max="768" width="0.5703125" style="57" customWidth="1"/>
    <col min="769" max="769" width="35.85546875" style="57" customWidth="1"/>
    <col min="770" max="787" width="12.7109375" style="57" customWidth="1"/>
    <col min="788" max="788" width="36.7109375" style="57" customWidth="1"/>
    <col min="789" max="806" width="12.7109375" style="57" customWidth="1"/>
    <col min="807" max="936" width="8.85546875" style="57" customWidth="1"/>
    <col min="937" max="937" width="9.7109375" style="57" bestFit="1"/>
    <col min="938" max="1023" width="9.7109375" style="57"/>
    <col min="1024" max="1024" width="0.5703125" style="57" customWidth="1"/>
    <col min="1025" max="1025" width="35.85546875" style="57" customWidth="1"/>
    <col min="1026" max="1043" width="12.7109375" style="57" customWidth="1"/>
    <col min="1044" max="1044" width="36.7109375" style="57" customWidth="1"/>
    <col min="1045" max="1062" width="12.7109375" style="57" customWidth="1"/>
    <col min="1063" max="1192" width="8.85546875" style="57" customWidth="1"/>
    <col min="1193" max="1193" width="9.7109375" style="57" bestFit="1"/>
    <col min="1194" max="1279" width="9.7109375" style="57"/>
    <col min="1280" max="1280" width="0.5703125" style="57" customWidth="1"/>
    <col min="1281" max="1281" width="35.85546875" style="57" customWidth="1"/>
    <col min="1282" max="1299" width="12.7109375" style="57" customWidth="1"/>
    <col min="1300" max="1300" width="36.7109375" style="57" customWidth="1"/>
    <col min="1301" max="1318" width="12.7109375" style="57" customWidth="1"/>
    <col min="1319" max="1448" width="8.85546875" style="57" customWidth="1"/>
    <col min="1449" max="1449" width="9.7109375" style="57" bestFit="1"/>
    <col min="1450" max="1535" width="9.7109375" style="57"/>
    <col min="1536" max="1536" width="0.5703125" style="57" customWidth="1"/>
    <col min="1537" max="1537" width="35.85546875" style="57" customWidth="1"/>
    <col min="1538" max="1555" width="12.7109375" style="57" customWidth="1"/>
    <col min="1556" max="1556" width="36.7109375" style="57" customWidth="1"/>
    <col min="1557" max="1574" width="12.7109375" style="57" customWidth="1"/>
    <col min="1575" max="1704" width="8.85546875" style="57" customWidth="1"/>
    <col min="1705" max="1705" width="9.7109375" style="57" bestFit="1"/>
    <col min="1706" max="1791" width="9.7109375" style="57"/>
    <col min="1792" max="1792" width="0.5703125" style="57" customWidth="1"/>
    <col min="1793" max="1793" width="35.85546875" style="57" customWidth="1"/>
    <col min="1794" max="1811" width="12.7109375" style="57" customWidth="1"/>
    <col min="1812" max="1812" width="36.7109375" style="57" customWidth="1"/>
    <col min="1813" max="1830" width="12.7109375" style="57" customWidth="1"/>
    <col min="1831" max="1960" width="8.85546875" style="57" customWidth="1"/>
    <col min="1961" max="1961" width="9.7109375" style="57" bestFit="1"/>
    <col min="1962" max="2047" width="9.7109375" style="57"/>
    <col min="2048" max="2048" width="0.5703125" style="57" customWidth="1"/>
    <col min="2049" max="2049" width="35.85546875" style="57" customWidth="1"/>
    <col min="2050" max="2067" width="12.7109375" style="57" customWidth="1"/>
    <col min="2068" max="2068" width="36.7109375" style="57" customWidth="1"/>
    <col min="2069" max="2086" width="12.7109375" style="57" customWidth="1"/>
    <col min="2087" max="2216" width="8.85546875" style="57" customWidth="1"/>
    <col min="2217" max="2217" width="9.7109375" style="57" bestFit="1"/>
    <col min="2218" max="2303" width="9.7109375" style="57"/>
    <col min="2304" max="2304" width="0.5703125" style="57" customWidth="1"/>
    <col min="2305" max="2305" width="35.85546875" style="57" customWidth="1"/>
    <col min="2306" max="2323" width="12.7109375" style="57" customWidth="1"/>
    <col min="2324" max="2324" width="36.7109375" style="57" customWidth="1"/>
    <col min="2325" max="2342" width="12.7109375" style="57" customWidth="1"/>
    <col min="2343" max="2472" width="8.85546875" style="57" customWidth="1"/>
    <col min="2473" max="2473" width="9.7109375" style="57" bestFit="1"/>
    <col min="2474" max="2559" width="9.7109375" style="57"/>
    <col min="2560" max="2560" width="0.5703125" style="57" customWidth="1"/>
    <col min="2561" max="2561" width="35.85546875" style="57" customWidth="1"/>
    <col min="2562" max="2579" width="12.7109375" style="57" customWidth="1"/>
    <col min="2580" max="2580" width="36.7109375" style="57" customWidth="1"/>
    <col min="2581" max="2598" width="12.7109375" style="57" customWidth="1"/>
    <col min="2599" max="2728" width="8.85546875" style="57" customWidth="1"/>
    <col min="2729" max="2729" width="9.7109375" style="57" bestFit="1"/>
    <col min="2730" max="2815" width="9.7109375" style="57"/>
    <col min="2816" max="2816" width="0.5703125" style="57" customWidth="1"/>
    <col min="2817" max="2817" width="35.85546875" style="57" customWidth="1"/>
    <col min="2818" max="2835" width="12.7109375" style="57" customWidth="1"/>
    <col min="2836" max="2836" width="36.7109375" style="57" customWidth="1"/>
    <col min="2837" max="2854" width="12.7109375" style="57" customWidth="1"/>
    <col min="2855" max="2984" width="8.85546875" style="57" customWidth="1"/>
    <col min="2985" max="2985" width="9.7109375" style="57" bestFit="1"/>
    <col min="2986" max="3071" width="9.7109375" style="57"/>
    <col min="3072" max="3072" width="0.5703125" style="57" customWidth="1"/>
    <col min="3073" max="3073" width="35.85546875" style="57" customWidth="1"/>
    <col min="3074" max="3091" width="12.7109375" style="57" customWidth="1"/>
    <col min="3092" max="3092" width="36.7109375" style="57" customWidth="1"/>
    <col min="3093" max="3110" width="12.7109375" style="57" customWidth="1"/>
    <col min="3111" max="3240" width="8.85546875" style="57" customWidth="1"/>
    <col min="3241" max="3241" width="9.7109375" style="57" bestFit="1"/>
    <col min="3242" max="3327" width="9.7109375" style="57"/>
    <col min="3328" max="3328" width="0.5703125" style="57" customWidth="1"/>
    <col min="3329" max="3329" width="35.85546875" style="57" customWidth="1"/>
    <col min="3330" max="3347" width="12.7109375" style="57" customWidth="1"/>
    <col min="3348" max="3348" width="36.7109375" style="57" customWidth="1"/>
    <col min="3349" max="3366" width="12.7109375" style="57" customWidth="1"/>
    <col min="3367" max="3496" width="8.85546875" style="57" customWidth="1"/>
    <col min="3497" max="3497" width="9.7109375" style="57" bestFit="1"/>
    <col min="3498" max="3583" width="9.7109375" style="57"/>
    <col min="3584" max="3584" width="0.5703125" style="57" customWidth="1"/>
    <col min="3585" max="3585" width="35.85546875" style="57" customWidth="1"/>
    <col min="3586" max="3603" width="12.7109375" style="57" customWidth="1"/>
    <col min="3604" max="3604" width="36.7109375" style="57" customWidth="1"/>
    <col min="3605" max="3622" width="12.7109375" style="57" customWidth="1"/>
    <col min="3623" max="3752" width="8.85546875" style="57" customWidth="1"/>
    <col min="3753" max="3753" width="9.7109375" style="57" bestFit="1"/>
    <col min="3754" max="3839" width="9.7109375" style="57"/>
    <col min="3840" max="3840" width="0.5703125" style="57" customWidth="1"/>
    <col min="3841" max="3841" width="35.85546875" style="57" customWidth="1"/>
    <col min="3842" max="3859" width="12.7109375" style="57" customWidth="1"/>
    <col min="3860" max="3860" width="36.7109375" style="57" customWidth="1"/>
    <col min="3861" max="3878" width="12.7109375" style="57" customWidth="1"/>
    <col min="3879" max="4008" width="8.85546875" style="57" customWidth="1"/>
    <col min="4009" max="4009" width="9.7109375" style="57" bestFit="1"/>
    <col min="4010" max="4095" width="9.7109375" style="57"/>
    <col min="4096" max="4096" width="0.5703125" style="57" customWidth="1"/>
    <col min="4097" max="4097" width="35.85546875" style="57" customWidth="1"/>
    <col min="4098" max="4115" width="12.7109375" style="57" customWidth="1"/>
    <col min="4116" max="4116" width="36.7109375" style="57" customWidth="1"/>
    <col min="4117" max="4134" width="12.7109375" style="57" customWidth="1"/>
    <col min="4135" max="4264" width="8.85546875" style="57" customWidth="1"/>
    <col min="4265" max="4265" width="9.7109375" style="57" bestFit="1"/>
    <col min="4266" max="4351" width="9.7109375" style="57"/>
    <col min="4352" max="4352" width="0.5703125" style="57" customWidth="1"/>
    <col min="4353" max="4353" width="35.85546875" style="57" customWidth="1"/>
    <col min="4354" max="4371" width="12.7109375" style="57" customWidth="1"/>
    <col min="4372" max="4372" width="36.7109375" style="57" customWidth="1"/>
    <col min="4373" max="4390" width="12.7109375" style="57" customWidth="1"/>
    <col min="4391" max="4520" width="8.85546875" style="57" customWidth="1"/>
    <col min="4521" max="4521" width="9.7109375" style="57" bestFit="1"/>
    <col min="4522" max="4607" width="9.7109375" style="57"/>
    <col min="4608" max="4608" width="0.5703125" style="57" customWidth="1"/>
    <col min="4609" max="4609" width="35.85546875" style="57" customWidth="1"/>
    <col min="4610" max="4627" width="12.7109375" style="57" customWidth="1"/>
    <col min="4628" max="4628" width="36.7109375" style="57" customWidth="1"/>
    <col min="4629" max="4646" width="12.7109375" style="57" customWidth="1"/>
    <col min="4647" max="4776" width="8.85546875" style="57" customWidth="1"/>
    <col min="4777" max="4777" width="9.7109375" style="57" bestFit="1"/>
    <col min="4778" max="4863" width="9.7109375" style="57"/>
    <col min="4864" max="4864" width="0.5703125" style="57" customWidth="1"/>
    <col min="4865" max="4865" width="35.85546875" style="57" customWidth="1"/>
    <col min="4866" max="4883" width="12.7109375" style="57" customWidth="1"/>
    <col min="4884" max="4884" width="36.7109375" style="57" customWidth="1"/>
    <col min="4885" max="4902" width="12.7109375" style="57" customWidth="1"/>
    <col min="4903" max="5032" width="8.85546875" style="57" customWidth="1"/>
    <col min="5033" max="5033" width="9.7109375" style="57" bestFit="1"/>
    <col min="5034" max="5119" width="9.7109375" style="57"/>
    <col min="5120" max="5120" width="0.5703125" style="57" customWidth="1"/>
    <col min="5121" max="5121" width="35.85546875" style="57" customWidth="1"/>
    <col min="5122" max="5139" width="12.7109375" style="57" customWidth="1"/>
    <col min="5140" max="5140" width="36.7109375" style="57" customWidth="1"/>
    <col min="5141" max="5158" width="12.7109375" style="57" customWidth="1"/>
    <col min="5159" max="5288" width="8.85546875" style="57" customWidth="1"/>
    <col min="5289" max="5289" width="9.7109375" style="57" bestFit="1"/>
    <col min="5290" max="5375" width="9.7109375" style="57"/>
    <col min="5376" max="5376" width="0.5703125" style="57" customWidth="1"/>
    <col min="5377" max="5377" width="35.85546875" style="57" customWidth="1"/>
    <col min="5378" max="5395" width="12.7109375" style="57" customWidth="1"/>
    <col min="5396" max="5396" width="36.7109375" style="57" customWidth="1"/>
    <col min="5397" max="5414" width="12.7109375" style="57" customWidth="1"/>
    <col min="5415" max="5544" width="8.85546875" style="57" customWidth="1"/>
    <col min="5545" max="5545" width="9.7109375" style="57" bestFit="1"/>
    <col min="5546" max="5631" width="9.7109375" style="57"/>
    <col min="5632" max="5632" width="0.5703125" style="57" customWidth="1"/>
    <col min="5633" max="5633" width="35.85546875" style="57" customWidth="1"/>
    <col min="5634" max="5651" width="12.7109375" style="57" customWidth="1"/>
    <col min="5652" max="5652" width="36.7109375" style="57" customWidth="1"/>
    <col min="5653" max="5670" width="12.7109375" style="57" customWidth="1"/>
    <col min="5671" max="5800" width="8.85546875" style="57" customWidth="1"/>
    <col min="5801" max="5801" width="9.7109375" style="57" bestFit="1"/>
    <col min="5802" max="5887" width="9.7109375" style="57"/>
    <col min="5888" max="5888" width="0.5703125" style="57" customWidth="1"/>
    <col min="5889" max="5889" width="35.85546875" style="57" customWidth="1"/>
    <col min="5890" max="5907" width="12.7109375" style="57" customWidth="1"/>
    <col min="5908" max="5908" width="36.7109375" style="57" customWidth="1"/>
    <col min="5909" max="5926" width="12.7109375" style="57" customWidth="1"/>
    <col min="5927" max="6056" width="8.85546875" style="57" customWidth="1"/>
    <col min="6057" max="6057" width="9.7109375" style="57" bestFit="1"/>
    <col min="6058" max="6143" width="9.7109375" style="57"/>
    <col min="6144" max="6144" width="0.5703125" style="57" customWidth="1"/>
    <col min="6145" max="6145" width="35.85546875" style="57" customWidth="1"/>
    <col min="6146" max="6163" width="12.7109375" style="57" customWidth="1"/>
    <col min="6164" max="6164" width="36.7109375" style="57" customWidth="1"/>
    <col min="6165" max="6182" width="12.7109375" style="57" customWidth="1"/>
    <col min="6183" max="6312" width="8.85546875" style="57" customWidth="1"/>
    <col min="6313" max="6313" width="9.7109375" style="57" bestFit="1"/>
    <col min="6314" max="6399" width="9.7109375" style="57"/>
    <col min="6400" max="6400" width="0.5703125" style="57" customWidth="1"/>
    <col min="6401" max="6401" width="35.85546875" style="57" customWidth="1"/>
    <col min="6402" max="6419" width="12.7109375" style="57" customWidth="1"/>
    <col min="6420" max="6420" width="36.7109375" style="57" customWidth="1"/>
    <col min="6421" max="6438" width="12.7109375" style="57" customWidth="1"/>
    <col min="6439" max="6568" width="8.85546875" style="57" customWidth="1"/>
    <col min="6569" max="6569" width="9.7109375" style="57" bestFit="1"/>
    <col min="6570" max="6655" width="9.7109375" style="57"/>
    <col min="6656" max="6656" width="0.5703125" style="57" customWidth="1"/>
    <col min="6657" max="6657" width="35.85546875" style="57" customWidth="1"/>
    <col min="6658" max="6675" width="12.7109375" style="57" customWidth="1"/>
    <col min="6676" max="6676" width="36.7109375" style="57" customWidth="1"/>
    <col min="6677" max="6694" width="12.7109375" style="57" customWidth="1"/>
    <col min="6695" max="6824" width="8.85546875" style="57" customWidth="1"/>
    <col min="6825" max="6825" width="9.7109375" style="57" bestFit="1"/>
    <col min="6826" max="6911" width="9.7109375" style="57"/>
    <col min="6912" max="6912" width="0.5703125" style="57" customWidth="1"/>
    <col min="6913" max="6913" width="35.85546875" style="57" customWidth="1"/>
    <col min="6914" max="6931" width="12.7109375" style="57" customWidth="1"/>
    <col min="6932" max="6932" width="36.7109375" style="57" customWidth="1"/>
    <col min="6933" max="6950" width="12.7109375" style="57" customWidth="1"/>
    <col min="6951" max="7080" width="8.85546875" style="57" customWidth="1"/>
    <col min="7081" max="7081" width="9.7109375" style="57" bestFit="1"/>
    <col min="7082" max="7167" width="9.7109375" style="57"/>
    <col min="7168" max="7168" width="0.5703125" style="57" customWidth="1"/>
    <col min="7169" max="7169" width="35.85546875" style="57" customWidth="1"/>
    <col min="7170" max="7187" width="12.7109375" style="57" customWidth="1"/>
    <col min="7188" max="7188" width="36.7109375" style="57" customWidth="1"/>
    <col min="7189" max="7206" width="12.7109375" style="57" customWidth="1"/>
    <col min="7207" max="7336" width="8.85546875" style="57" customWidth="1"/>
    <col min="7337" max="7337" width="9.7109375" style="57" bestFit="1"/>
    <col min="7338" max="7423" width="9.7109375" style="57"/>
    <col min="7424" max="7424" width="0.5703125" style="57" customWidth="1"/>
    <col min="7425" max="7425" width="35.85546875" style="57" customWidth="1"/>
    <col min="7426" max="7443" width="12.7109375" style="57" customWidth="1"/>
    <col min="7444" max="7444" width="36.7109375" style="57" customWidth="1"/>
    <col min="7445" max="7462" width="12.7109375" style="57" customWidth="1"/>
    <col min="7463" max="7592" width="8.85546875" style="57" customWidth="1"/>
    <col min="7593" max="7593" width="9.7109375" style="57" bestFit="1"/>
    <col min="7594" max="7679" width="9.7109375" style="57"/>
    <col min="7680" max="7680" width="0.5703125" style="57" customWidth="1"/>
    <col min="7681" max="7681" width="35.85546875" style="57" customWidth="1"/>
    <col min="7682" max="7699" width="12.7109375" style="57" customWidth="1"/>
    <col min="7700" max="7700" width="36.7109375" style="57" customWidth="1"/>
    <col min="7701" max="7718" width="12.7109375" style="57" customWidth="1"/>
    <col min="7719" max="7848" width="8.85546875" style="57" customWidth="1"/>
    <col min="7849" max="7849" width="9.7109375" style="57" bestFit="1"/>
    <col min="7850" max="7935" width="9.7109375" style="57"/>
    <col min="7936" max="7936" width="0.5703125" style="57" customWidth="1"/>
    <col min="7937" max="7937" width="35.85546875" style="57" customWidth="1"/>
    <col min="7938" max="7955" width="12.7109375" style="57" customWidth="1"/>
    <col min="7956" max="7956" width="36.7109375" style="57" customWidth="1"/>
    <col min="7957" max="7974" width="12.7109375" style="57" customWidth="1"/>
    <col min="7975" max="8104" width="8.85546875" style="57" customWidth="1"/>
    <col min="8105" max="8105" width="9.7109375" style="57" bestFit="1"/>
    <col min="8106" max="8191" width="9.7109375" style="57"/>
    <col min="8192" max="8192" width="0.5703125" style="57" customWidth="1"/>
    <col min="8193" max="8193" width="35.85546875" style="57" customWidth="1"/>
    <col min="8194" max="8211" width="12.7109375" style="57" customWidth="1"/>
    <col min="8212" max="8212" width="36.7109375" style="57" customWidth="1"/>
    <col min="8213" max="8230" width="12.7109375" style="57" customWidth="1"/>
    <col min="8231" max="8360" width="8.85546875" style="57" customWidth="1"/>
    <col min="8361" max="8361" width="9.7109375" style="57" bestFit="1"/>
    <col min="8362" max="8447" width="9.7109375" style="57"/>
    <col min="8448" max="8448" width="0.5703125" style="57" customWidth="1"/>
    <col min="8449" max="8449" width="35.85546875" style="57" customWidth="1"/>
    <col min="8450" max="8467" width="12.7109375" style="57" customWidth="1"/>
    <col min="8468" max="8468" width="36.7109375" style="57" customWidth="1"/>
    <col min="8469" max="8486" width="12.7109375" style="57" customWidth="1"/>
    <col min="8487" max="8616" width="8.85546875" style="57" customWidth="1"/>
    <col min="8617" max="8617" width="9.7109375" style="57" bestFit="1"/>
    <col min="8618" max="8703" width="9.7109375" style="57"/>
    <col min="8704" max="8704" width="0.5703125" style="57" customWidth="1"/>
    <col min="8705" max="8705" width="35.85546875" style="57" customWidth="1"/>
    <col min="8706" max="8723" width="12.7109375" style="57" customWidth="1"/>
    <col min="8724" max="8724" width="36.7109375" style="57" customWidth="1"/>
    <col min="8725" max="8742" width="12.7109375" style="57" customWidth="1"/>
    <col min="8743" max="8872" width="8.85546875" style="57" customWidth="1"/>
    <col min="8873" max="8873" width="9.7109375" style="57" bestFit="1"/>
    <col min="8874" max="8959" width="9.7109375" style="57"/>
    <col min="8960" max="8960" width="0.5703125" style="57" customWidth="1"/>
    <col min="8961" max="8961" width="35.85546875" style="57" customWidth="1"/>
    <col min="8962" max="8979" width="12.7109375" style="57" customWidth="1"/>
    <col min="8980" max="8980" width="36.7109375" style="57" customWidth="1"/>
    <col min="8981" max="8998" width="12.7109375" style="57" customWidth="1"/>
    <col min="8999" max="9128" width="8.85546875" style="57" customWidth="1"/>
    <col min="9129" max="9129" width="9.7109375" style="57" bestFit="1"/>
    <col min="9130" max="9215" width="9.7109375" style="57"/>
    <col min="9216" max="9216" width="0.5703125" style="57" customWidth="1"/>
    <col min="9217" max="9217" width="35.85546875" style="57" customWidth="1"/>
    <col min="9218" max="9235" width="12.7109375" style="57" customWidth="1"/>
    <col min="9236" max="9236" width="36.7109375" style="57" customWidth="1"/>
    <col min="9237" max="9254" width="12.7109375" style="57" customWidth="1"/>
    <col min="9255" max="9384" width="8.85546875" style="57" customWidth="1"/>
    <col min="9385" max="9385" width="9.7109375" style="57" bestFit="1"/>
    <col min="9386" max="9471" width="9.7109375" style="57"/>
    <col min="9472" max="9472" width="0.5703125" style="57" customWidth="1"/>
    <col min="9473" max="9473" width="35.85546875" style="57" customWidth="1"/>
    <col min="9474" max="9491" width="12.7109375" style="57" customWidth="1"/>
    <col min="9492" max="9492" width="36.7109375" style="57" customWidth="1"/>
    <col min="9493" max="9510" width="12.7109375" style="57" customWidth="1"/>
    <col min="9511" max="9640" width="8.85546875" style="57" customWidth="1"/>
    <col min="9641" max="9641" width="9.7109375" style="57" bestFit="1"/>
    <col min="9642" max="9727" width="9.7109375" style="57"/>
    <col min="9728" max="9728" width="0.5703125" style="57" customWidth="1"/>
    <col min="9729" max="9729" width="35.85546875" style="57" customWidth="1"/>
    <col min="9730" max="9747" width="12.7109375" style="57" customWidth="1"/>
    <col min="9748" max="9748" width="36.7109375" style="57" customWidth="1"/>
    <col min="9749" max="9766" width="12.7109375" style="57" customWidth="1"/>
    <col min="9767" max="9896" width="8.85546875" style="57" customWidth="1"/>
    <col min="9897" max="9897" width="9.7109375" style="57" bestFit="1"/>
    <col min="9898" max="9983" width="9.7109375" style="57"/>
    <col min="9984" max="9984" width="0.5703125" style="57" customWidth="1"/>
    <col min="9985" max="9985" width="35.85546875" style="57" customWidth="1"/>
    <col min="9986" max="10003" width="12.7109375" style="57" customWidth="1"/>
    <col min="10004" max="10004" width="36.7109375" style="57" customWidth="1"/>
    <col min="10005" max="10022" width="12.7109375" style="57" customWidth="1"/>
    <col min="10023" max="10152" width="8.85546875" style="57" customWidth="1"/>
    <col min="10153" max="10153" width="9.7109375" style="57" bestFit="1"/>
    <col min="10154" max="10239" width="9.7109375" style="57"/>
    <col min="10240" max="10240" width="0.5703125" style="57" customWidth="1"/>
    <col min="10241" max="10241" width="35.85546875" style="57" customWidth="1"/>
    <col min="10242" max="10259" width="12.7109375" style="57" customWidth="1"/>
    <col min="10260" max="10260" width="36.7109375" style="57" customWidth="1"/>
    <col min="10261" max="10278" width="12.7109375" style="57" customWidth="1"/>
    <col min="10279" max="10408" width="8.85546875" style="57" customWidth="1"/>
    <col min="10409" max="10409" width="9.7109375" style="57" bestFit="1"/>
    <col min="10410" max="10495" width="9.7109375" style="57"/>
    <col min="10496" max="10496" width="0.5703125" style="57" customWidth="1"/>
    <col min="10497" max="10497" width="35.85546875" style="57" customWidth="1"/>
    <col min="10498" max="10515" width="12.7109375" style="57" customWidth="1"/>
    <col min="10516" max="10516" width="36.7109375" style="57" customWidth="1"/>
    <col min="10517" max="10534" width="12.7109375" style="57" customWidth="1"/>
    <col min="10535" max="10664" width="8.85546875" style="57" customWidth="1"/>
    <col min="10665" max="10665" width="9.7109375" style="57" bestFit="1"/>
    <col min="10666" max="10751" width="9.7109375" style="57"/>
    <col min="10752" max="10752" width="0.5703125" style="57" customWidth="1"/>
    <col min="10753" max="10753" width="35.85546875" style="57" customWidth="1"/>
    <col min="10754" max="10771" width="12.7109375" style="57" customWidth="1"/>
    <col min="10772" max="10772" width="36.7109375" style="57" customWidth="1"/>
    <col min="10773" max="10790" width="12.7109375" style="57" customWidth="1"/>
    <col min="10791" max="10920" width="8.85546875" style="57" customWidth="1"/>
    <col min="10921" max="10921" width="9.7109375" style="57" bestFit="1"/>
    <col min="10922" max="11007" width="9.7109375" style="57"/>
    <col min="11008" max="11008" width="0.5703125" style="57" customWidth="1"/>
    <col min="11009" max="11009" width="35.85546875" style="57" customWidth="1"/>
    <col min="11010" max="11027" width="12.7109375" style="57" customWidth="1"/>
    <col min="11028" max="11028" width="36.7109375" style="57" customWidth="1"/>
    <col min="11029" max="11046" width="12.7109375" style="57" customWidth="1"/>
    <col min="11047" max="11176" width="8.85546875" style="57" customWidth="1"/>
    <col min="11177" max="11177" width="9.7109375" style="57" bestFit="1"/>
    <col min="11178" max="11263" width="9.7109375" style="57"/>
    <col min="11264" max="11264" width="0.5703125" style="57" customWidth="1"/>
    <col min="11265" max="11265" width="35.85546875" style="57" customWidth="1"/>
    <col min="11266" max="11283" width="12.7109375" style="57" customWidth="1"/>
    <col min="11284" max="11284" width="36.7109375" style="57" customWidth="1"/>
    <col min="11285" max="11302" width="12.7109375" style="57" customWidth="1"/>
    <col min="11303" max="11432" width="8.85546875" style="57" customWidth="1"/>
    <col min="11433" max="11433" width="9.7109375" style="57" bestFit="1"/>
    <col min="11434" max="11519" width="9.7109375" style="57"/>
    <col min="11520" max="11520" width="0.5703125" style="57" customWidth="1"/>
    <col min="11521" max="11521" width="35.85546875" style="57" customWidth="1"/>
    <col min="11522" max="11539" width="12.7109375" style="57" customWidth="1"/>
    <col min="11540" max="11540" width="36.7109375" style="57" customWidth="1"/>
    <col min="11541" max="11558" width="12.7109375" style="57" customWidth="1"/>
    <col min="11559" max="11688" width="8.85546875" style="57" customWidth="1"/>
    <col min="11689" max="11689" width="9.7109375" style="57" bestFit="1"/>
    <col min="11690" max="11775" width="9.7109375" style="57"/>
    <col min="11776" max="11776" width="0.5703125" style="57" customWidth="1"/>
    <col min="11777" max="11777" width="35.85546875" style="57" customWidth="1"/>
    <col min="11778" max="11795" width="12.7109375" style="57" customWidth="1"/>
    <col min="11796" max="11796" width="36.7109375" style="57" customWidth="1"/>
    <col min="11797" max="11814" width="12.7109375" style="57" customWidth="1"/>
    <col min="11815" max="11944" width="8.85546875" style="57" customWidth="1"/>
    <col min="11945" max="11945" width="9.7109375" style="57" bestFit="1"/>
    <col min="11946" max="12031" width="9.7109375" style="57"/>
    <col min="12032" max="12032" width="0.5703125" style="57" customWidth="1"/>
    <col min="12033" max="12033" width="35.85546875" style="57" customWidth="1"/>
    <col min="12034" max="12051" width="12.7109375" style="57" customWidth="1"/>
    <col min="12052" max="12052" width="36.7109375" style="57" customWidth="1"/>
    <col min="12053" max="12070" width="12.7109375" style="57" customWidth="1"/>
    <col min="12071" max="12200" width="8.85546875" style="57" customWidth="1"/>
    <col min="12201" max="12201" width="9.7109375" style="57" bestFit="1"/>
    <col min="12202" max="12287" width="9.7109375" style="57"/>
    <col min="12288" max="12288" width="0.5703125" style="57" customWidth="1"/>
    <col min="12289" max="12289" width="35.85546875" style="57" customWidth="1"/>
    <col min="12290" max="12307" width="12.7109375" style="57" customWidth="1"/>
    <col min="12308" max="12308" width="36.7109375" style="57" customWidth="1"/>
    <col min="12309" max="12326" width="12.7109375" style="57" customWidth="1"/>
    <col min="12327" max="12456" width="8.85546875" style="57" customWidth="1"/>
    <col min="12457" max="12457" width="9.7109375" style="57" bestFit="1"/>
    <col min="12458" max="12543" width="9.7109375" style="57"/>
    <col min="12544" max="12544" width="0.5703125" style="57" customWidth="1"/>
    <col min="12545" max="12545" width="35.85546875" style="57" customWidth="1"/>
    <col min="12546" max="12563" width="12.7109375" style="57" customWidth="1"/>
    <col min="12564" max="12564" width="36.7109375" style="57" customWidth="1"/>
    <col min="12565" max="12582" width="12.7109375" style="57" customWidth="1"/>
    <col min="12583" max="12712" width="8.85546875" style="57" customWidth="1"/>
    <col min="12713" max="12713" width="9.7109375" style="57" bestFit="1"/>
    <col min="12714" max="12799" width="9.7109375" style="57"/>
    <col min="12800" max="12800" width="0.5703125" style="57" customWidth="1"/>
    <col min="12801" max="12801" width="35.85546875" style="57" customWidth="1"/>
    <col min="12802" max="12819" width="12.7109375" style="57" customWidth="1"/>
    <col min="12820" max="12820" width="36.7109375" style="57" customWidth="1"/>
    <col min="12821" max="12838" width="12.7109375" style="57" customWidth="1"/>
    <col min="12839" max="12968" width="8.85546875" style="57" customWidth="1"/>
    <col min="12969" max="12969" width="9.7109375" style="57" bestFit="1"/>
    <col min="12970" max="13055" width="9.7109375" style="57"/>
    <col min="13056" max="13056" width="0.5703125" style="57" customWidth="1"/>
    <col min="13057" max="13057" width="35.85546875" style="57" customWidth="1"/>
    <col min="13058" max="13075" width="12.7109375" style="57" customWidth="1"/>
    <col min="13076" max="13076" width="36.7109375" style="57" customWidth="1"/>
    <col min="13077" max="13094" width="12.7109375" style="57" customWidth="1"/>
    <col min="13095" max="13224" width="8.85546875" style="57" customWidth="1"/>
    <col min="13225" max="13225" width="9.7109375" style="57" bestFit="1"/>
    <col min="13226" max="13311" width="9.7109375" style="57"/>
    <col min="13312" max="13312" width="0.5703125" style="57" customWidth="1"/>
    <col min="13313" max="13313" width="35.85546875" style="57" customWidth="1"/>
    <col min="13314" max="13331" width="12.7109375" style="57" customWidth="1"/>
    <col min="13332" max="13332" width="36.7109375" style="57" customWidth="1"/>
    <col min="13333" max="13350" width="12.7109375" style="57" customWidth="1"/>
    <col min="13351" max="13480" width="8.85546875" style="57" customWidth="1"/>
    <col min="13481" max="13481" width="9.7109375" style="57" bestFit="1"/>
    <col min="13482" max="13567" width="9.7109375" style="57"/>
    <col min="13568" max="13568" width="0.5703125" style="57" customWidth="1"/>
    <col min="13569" max="13569" width="35.85546875" style="57" customWidth="1"/>
    <col min="13570" max="13587" width="12.7109375" style="57" customWidth="1"/>
    <col min="13588" max="13588" width="36.7109375" style="57" customWidth="1"/>
    <col min="13589" max="13606" width="12.7109375" style="57" customWidth="1"/>
    <col min="13607" max="13736" width="8.85546875" style="57" customWidth="1"/>
    <col min="13737" max="13737" width="9.7109375" style="57" bestFit="1"/>
    <col min="13738" max="13823" width="9.7109375" style="57"/>
    <col min="13824" max="13824" width="0.5703125" style="57" customWidth="1"/>
    <col min="13825" max="13825" width="35.85546875" style="57" customWidth="1"/>
    <col min="13826" max="13843" width="12.7109375" style="57" customWidth="1"/>
    <col min="13844" max="13844" width="36.7109375" style="57" customWidth="1"/>
    <col min="13845" max="13862" width="12.7109375" style="57" customWidth="1"/>
    <col min="13863" max="13992" width="8.85546875" style="57" customWidth="1"/>
    <col min="13993" max="13993" width="9.7109375" style="57" bestFit="1"/>
    <col min="13994" max="14079" width="9.7109375" style="57"/>
    <col min="14080" max="14080" width="0.5703125" style="57" customWidth="1"/>
    <col min="14081" max="14081" width="35.85546875" style="57" customWidth="1"/>
    <col min="14082" max="14099" width="12.7109375" style="57" customWidth="1"/>
    <col min="14100" max="14100" width="36.7109375" style="57" customWidth="1"/>
    <col min="14101" max="14118" width="12.7109375" style="57" customWidth="1"/>
    <col min="14119" max="14248" width="8.85546875" style="57" customWidth="1"/>
    <col min="14249" max="14249" width="9.7109375" style="57" bestFit="1"/>
    <col min="14250" max="14335" width="9.7109375" style="57"/>
    <col min="14336" max="14336" width="0.5703125" style="57" customWidth="1"/>
    <col min="14337" max="14337" width="35.85546875" style="57" customWidth="1"/>
    <col min="14338" max="14355" width="12.7109375" style="57" customWidth="1"/>
    <col min="14356" max="14356" width="36.7109375" style="57" customWidth="1"/>
    <col min="14357" max="14374" width="12.7109375" style="57" customWidth="1"/>
    <col min="14375" max="14504" width="8.85546875" style="57" customWidth="1"/>
    <col min="14505" max="14505" width="9.7109375" style="57" bestFit="1"/>
    <col min="14506" max="14591" width="9.7109375" style="57"/>
    <col min="14592" max="14592" width="0.5703125" style="57" customWidth="1"/>
    <col min="14593" max="14593" width="35.85546875" style="57" customWidth="1"/>
    <col min="14594" max="14611" width="12.7109375" style="57" customWidth="1"/>
    <col min="14612" max="14612" width="36.7109375" style="57" customWidth="1"/>
    <col min="14613" max="14630" width="12.7109375" style="57" customWidth="1"/>
    <col min="14631" max="14760" width="8.85546875" style="57" customWidth="1"/>
    <col min="14761" max="14761" width="9.7109375" style="57" bestFit="1"/>
    <col min="14762" max="14847" width="9.7109375" style="57"/>
    <col min="14848" max="14848" width="0.5703125" style="57" customWidth="1"/>
    <col min="14849" max="14849" width="35.85546875" style="57" customWidth="1"/>
    <col min="14850" max="14867" width="12.7109375" style="57" customWidth="1"/>
    <col min="14868" max="14868" width="36.7109375" style="57" customWidth="1"/>
    <col min="14869" max="14886" width="12.7109375" style="57" customWidth="1"/>
    <col min="14887" max="15016" width="8.85546875" style="57" customWidth="1"/>
    <col min="15017" max="15017" width="9.7109375" style="57" bestFit="1"/>
    <col min="15018" max="15103" width="9.7109375" style="57"/>
    <col min="15104" max="15104" width="0.5703125" style="57" customWidth="1"/>
    <col min="15105" max="15105" width="35.85546875" style="57" customWidth="1"/>
    <col min="15106" max="15123" width="12.7109375" style="57" customWidth="1"/>
    <col min="15124" max="15124" width="36.7109375" style="57" customWidth="1"/>
    <col min="15125" max="15142" width="12.7109375" style="57" customWidth="1"/>
    <col min="15143" max="15272" width="8.85546875" style="57" customWidth="1"/>
    <col min="15273" max="15273" width="9.7109375" style="57" bestFit="1"/>
    <col min="15274" max="15359" width="9.7109375" style="57"/>
    <col min="15360" max="15360" width="0.5703125" style="57" customWidth="1"/>
    <col min="15361" max="15361" width="35.85546875" style="57" customWidth="1"/>
    <col min="15362" max="15379" width="12.7109375" style="57" customWidth="1"/>
    <col min="15380" max="15380" width="36.7109375" style="57" customWidth="1"/>
    <col min="15381" max="15398" width="12.7109375" style="57" customWidth="1"/>
    <col min="15399" max="15528" width="8.85546875" style="57" customWidth="1"/>
    <col min="15529" max="15529" width="9.7109375" style="57" bestFit="1"/>
    <col min="15530" max="15615" width="9.7109375" style="57"/>
    <col min="15616" max="15616" width="0.5703125" style="57" customWidth="1"/>
    <col min="15617" max="15617" width="35.85546875" style="57" customWidth="1"/>
    <col min="15618" max="15635" width="12.7109375" style="57" customWidth="1"/>
    <col min="15636" max="15636" width="36.7109375" style="57" customWidth="1"/>
    <col min="15637" max="15654" width="12.7109375" style="57" customWidth="1"/>
    <col min="15655" max="15784" width="8.85546875" style="57" customWidth="1"/>
    <col min="15785" max="15785" width="9.7109375" style="57" bestFit="1"/>
    <col min="15786" max="15871" width="9.7109375" style="57"/>
    <col min="15872" max="15872" width="0.5703125" style="57" customWidth="1"/>
    <col min="15873" max="15873" width="35.85546875" style="57" customWidth="1"/>
    <col min="15874" max="15891" width="12.7109375" style="57" customWidth="1"/>
    <col min="15892" max="15892" width="36.7109375" style="57" customWidth="1"/>
    <col min="15893" max="15910" width="12.7109375" style="57" customWidth="1"/>
    <col min="15911" max="16040" width="8.85546875" style="57" customWidth="1"/>
    <col min="16041" max="16041" width="9.7109375" style="57" bestFit="1"/>
    <col min="16042" max="16127" width="9.7109375" style="57"/>
    <col min="16128" max="16128" width="0.5703125" style="57" customWidth="1"/>
    <col min="16129" max="16129" width="35.85546875" style="57" customWidth="1"/>
    <col min="16130" max="16147" width="12.7109375" style="57" customWidth="1"/>
    <col min="16148" max="16148" width="36.7109375" style="57" customWidth="1"/>
    <col min="16149" max="16166" width="12.7109375" style="57" customWidth="1"/>
    <col min="16167" max="16296" width="8.85546875" style="57" customWidth="1"/>
    <col min="16297" max="16297" width="9.7109375" style="57" bestFit="1"/>
    <col min="16298" max="16384" width="9.7109375" style="57"/>
  </cols>
  <sheetData>
    <row r="1" spans="1:38" s="2" customFormat="1" x14ac:dyDescent="0.25">
      <c r="A1" s="1"/>
      <c r="Q1" s="3"/>
    </row>
    <row r="2" spans="1:38" s="5" customFormat="1" ht="20.25" x14ac:dyDescent="0.3">
      <c r="A2" s="4"/>
      <c r="G2" s="6" t="str">
        <f>Y2</f>
        <v>Расчет проекта</v>
      </c>
      <c r="H2" s="6"/>
      <c r="I2" s="6"/>
      <c r="J2" s="6">
        <f>AB2</f>
        <v>0</v>
      </c>
      <c r="K2" s="6"/>
      <c r="Q2" s="7"/>
      <c r="Y2" s="6" t="s">
        <v>0</v>
      </c>
      <c r="AB2" s="8">
        <f>[2]Resume!C6</f>
        <v>0</v>
      </c>
    </row>
    <row r="3" spans="1:38" s="2" customFormat="1" x14ac:dyDescent="0.25">
      <c r="A3" s="1"/>
      <c r="Q3" s="3"/>
    </row>
    <row r="4" spans="1:38" s="14" customFormat="1" ht="17.45" customHeight="1" x14ac:dyDescent="0.2">
      <c r="A4" s="9"/>
      <c r="B4" s="10"/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>
        <v>31</v>
      </c>
      <c r="AH4" s="12">
        <v>32</v>
      </c>
      <c r="AI4" s="12">
        <v>33</v>
      </c>
      <c r="AJ4" s="12">
        <v>34</v>
      </c>
      <c r="AK4" s="12">
        <v>35</v>
      </c>
      <c r="AL4" s="13">
        <v>36</v>
      </c>
    </row>
    <row r="5" spans="1:38" s="14" customFormat="1" ht="17.45" customHeight="1" x14ac:dyDescent="0.2">
      <c r="A5" s="9"/>
      <c r="B5" s="15" t="s">
        <v>1</v>
      </c>
      <c r="C5" s="16">
        <v>44635</v>
      </c>
      <c r="D5" s="17">
        <f>C5+30</f>
        <v>44665</v>
      </c>
      <c r="E5" s="17">
        <f t="shared" ref="E5:T5" si="0">D5+31</f>
        <v>44696</v>
      </c>
      <c r="F5" s="17">
        <f t="shared" si="0"/>
        <v>44727</v>
      </c>
      <c r="G5" s="17">
        <f t="shared" si="0"/>
        <v>44758</v>
      </c>
      <c r="H5" s="17">
        <f t="shared" si="0"/>
        <v>44789</v>
      </c>
      <c r="I5" s="17">
        <f t="shared" si="0"/>
        <v>44820</v>
      </c>
      <c r="J5" s="17">
        <f t="shared" si="0"/>
        <v>44851</v>
      </c>
      <c r="K5" s="17">
        <f t="shared" si="0"/>
        <v>44882</v>
      </c>
      <c r="L5" s="17">
        <f t="shared" si="0"/>
        <v>44913</v>
      </c>
      <c r="M5" s="17">
        <f t="shared" si="0"/>
        <v>44944</v>
      </c>
      <c r="N5" s="17">
        <f t="shared" si="0"/>
        <v>44975</v>
      </c>
      <c r="O5" s="17">
        <f t="shared" si="0"/>
        <v>45006</v>
      </c>
      <c r="P5" s="17">
        <f t="shared" si="0"/>
        <v>45037</v>
      </c>
      <c r="Q5" s="17">
        <f t="shared" si="0"/>
        <v>45068</v>
      </c>
      <c r="R5" s="17">
        <f t="shared" si="0"/>
        <v>45099</v>
      </c>
      <c r="S5" s="17">
        <f t="shared" si="0"/>
        <v>45130</v>
      </c>
      <c r="T5" s="61">
        <f t="shared" si="0"/>
        <v>45161</v>
      </c>
      <c r="U5" s="17">
        <f>T5+31</f>
        <v>45192</v>
      </c>
      <c r="V5" s="17">
        <f t="shared" ref="V5:AF5" si="1">U5+31</f>
        <v>45223</v>
      </c>
      <c r="W5" s="17">
        <f t="shared" si="1"/>
        <v>45254</v>
      </c>
      <c r="X5" s="17">
        <f t="shared" si="1"/>
        <v>45285</v>
      </c>
      <c r="Y5" s="17">
        <f t="shared" si="1"/>
        <v>45316</v>
      </c>
      <c r="Z5" s="17">
        <f t="shared" si="1"/>
        <v>45347</v>
      </c>
      <c r="AA5" s="17">
        <f t="shared" si="1"/>
        <v>45378</v>
      </c>
      <c r="AB5" s="17">
        <f t="shared" si="1"/>
        <v>45409</v>
      </c>
      <c r="AC5" s="17">
        <f t="shared" si="1"/>
        <v>45440</v>
      </c>
      <c r="AD5" s="17">
        <f t="shared" si="1"/>
        <v>45471</v>
      </c>
      <c r="AE5" s="17">
        <f t="shared" si="1"/>
        <v>45502</v>
      </c>
      <c r="AF5" s="17">
        <f t="shared" si="1"/>
        <v>45533</v>
      </c>
      <c r="AG5" s="17">
        <f>AF5+29</f>
        <v>45562</v>
      </c>
      <c r="AH5" s="17">
        <f t="shared" ref="AH5:AL5" si="2">AG5+29</f>
        <v>45591</v>
      </c>
      <c r="AI5" s="17">
        <f t="shared" si="2"/>
        <v>45620</v>
      </c>
      <c r="AJ5" s="17">
        <f t="shared" si="2"/>
        <v>45649</v>
      </c>
      <c r="AK5" s="17">
        <f t="shared" si="2"/>
        <v>45678</v>
      </c>
      <c r="AL5" s="17">
        <f t="shared" si="2"/>
        <v>45707</v>
      </c>
    </row>
    <row r="6" spans="1:38" s="14" customFormat="1" ht="17.45" customHeight="1" x14ac:dyDescent="0.2">
      <c r="A6" s="9"/>
      <c r="B6" s="18" t="s">
        <v>2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1"/>
    </row>
    <row r="7" spans="1:38" s="25" customFormat="1" ht="13.9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s="25" customFormat="1" ht="16.899999999999999" customHeight="1" x14ac:dyDescent="0.25">
      <c r="A8" s="22"/>
      <c r="B8" s="26" t="s">
        <v>3</v>
      </c>
      <c r="C8" s="27">
        <f>SUM(C9:C20)</f>
        <v>0</v>
      </c>
      <c r="D8" s="27">
        <f t="shared" ref="D8:T8" si="3">SUM(D9:D20)</f>
        <v>0</v>
      </c>
      <c r="E8" s="27">
        <f t="shared" si="3"/>
        <v>0</v>
      </c>
      <c r="F8" s="27">
        <f t="shared" si="3"/>
        <v>0</v>
      </c>
      <c r="G8" s="27">
        <f t="shared" si="3"/>
        <v>0</v>
      </c>
      <c r="H8" s="27">
        <f t="shared" si="3"/>
        <v>0</v>
      </c>
      <c r="I8" s="27">
        <f t="shared" si="3"/>
        <v>0</v>
      </c>
      <c r="J8" s="27">
        <f t="shared" si="3"/>
        <v>0</v>
      </c>
      <c r="K8" s="27">
        <f t="shared" si="3"/>
        <v>0</v>
      </c>
      <c r="L8" s="27">
        <f t="shared" si="3"/>
        <v>0</v>
      </c>
      <c r="M8" s="27">
        <f t="shared" si="3"/>
        <v>0</v>
      </c>
      <c r="N8" s="27">
        <f t="shared" si="3"/>
        <v>0</v>
      </c>
      <c r="O8" s="27">
        <f t="shared" si="3"/>
        <v>0</v>
      </c>
      <c r="P8" s="27">
        <f t="shared" si="3"/>
        <v>0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0</v>
      </c>
      <c r="U8" s="27">
        <f t="shared" ref="U8:AL8" si="4">SUM(U9:U20)</f>
        <v>0</v>
      </c>
      <c r="V8" s="27">
        <f t="shared" si="4"/>
        <v>0</v>
      </c>
      <c r="W8" s="27">
        <f t="shared" si="4"/>
        <v>0</v>
      </c>
      <c r="X8" s="27">
        <f t="shared" si="4"/>
        <v>0</v>
      </c>
      <c r="Y8" s="27">
        <f t="shared" si="4"/>
        <v>0</v>
      </c>
      <c r="Z8" s="27">
        <f t="shared" si="4"/>
        <v>0</v>
      </c>
      <c r="AA8" s="27">
        <f t="shared" si="4"/>
        <v>0</v>
      </c>
      <c r="AB8" s="27">
        <f t="shared" si="4"/>
        <v>0</v>
      </c>
      <c r="AC8" s="27">
        <f t="shared" si="4"/>
        <v>0</v>
      </c>
      <c r="AD8" s="27">
        <f t="shared" si="4"/>
        <v>0</v>
      </c>
      <c r="AE8" s="27">
        <f t="shared" si="4"/>
        <v>0</v>
      </c>
      <c r="AF8" s="27">
        <f t="shared" si="4"/>
        <v>0</v>
      </c>
      <c r="AG8" s="27">
        <f t="shared" si="4"/>
        <v>0</v>
      </c>
      <c r="AH8" s="27">
        <f t="shared" si="4"/>
        <v>0</v>
      </c>
      <c r="AI8" s="27">
        <f t="shared" si="4"/>
        <v>0</v>
      </c>
      <c r="AJ8" s="27">
        <f t="shared" si="4"/>
        <v>0</v>
      </c>
      <c r="AK8" s="27">
        <f t="shared" si="4"/>
        <v>0</v>
      </c>
      <c r="AL8" s="27">
        <f t="shared" si="4"/>
        <v>0</v>
      </c>
    </row>
    <row r="9" spans="1:38" s="31" customFormat="1" ht="16.899999999999999" customHeight="1" x14ac:dyDescent="0.2">
      <c r="A9" s="28"/>
      <c r="B9" s="29" t="s">
        <v>20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</row>
    <row r="10" spans="1:38" s="31" customFormat="1" ht="16.899999999999999" customHeight="1" x14ac:dyDescent="0.2">
      <c r="A10" s="28"/>
      <c r="B10" s="29" t="s">
        <v>22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</row>
    <row r="11" spans="1:38" s="31" customFormat="1" ht="16.899999999999999" customHeight="1" x14ac:dyDescent="0.2">
      <c r="A11" s="28"/>
      <c r="B11" s="29" t="s">
        <v>21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38" s="31" customFormat="1" ht="16.899999999999999" customHeight="1" x14ac:dyDescent="0.2">
      <c r="A12" s="28"/>
      <c r="B12" s="29" t="s">
        <v>31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38" s="31" customFormat="1" ht="16.899999999999999" customHeight="1" x14ac:dyDescent="0.2">
      <c r="A13" s="28"/>
      <c r="B13" s="29" t="s">
        <v>32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1:38" s="31" customFormat="1" ht="16.899999999999999" customHeight="1" x14ac:dyDescent="0.2">
      <c r="A14" s="28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38" s="31" customFormat="1" ht="16.899999999999999" customHeight="1" x14ac:dyDescent="0.2">
      <c r="A15" s="28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1:38" s="31" customFormat="1" ht="16.899999999999999" customHeight="1" x14ac:dyDescent="0.2">
      <c r="A16" s="28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</row>
    <row r="17" spans="1:169" s="31" customFormat="1" ht="16.899999999999999" customHeight="1" x14ac:dyDescent="0.2">
      <c r="A17" s="28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</row>
    <row r="18" spans="1:169" s="31" customFormat="1" ht="16.899999999999999" customHeight="1" x14ac:dyDescent="0.2">
      <c r="A18" s="28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</row>
    <row r="19" spans="1:169" s="31" customFormat="1" ht="16.899999999999999" customHeight="1" x14ac:dyDescent="0.2">
      <c r="A19" s="28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</row>
    <row r="20" spans="1:169" s="31" customFormat="1" ht="16.899999999999999" customHeight="1" x14ac:dyDescent="0.2">
      <c r="A20" s="28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</row>
    <row r="21" spans="1:169" s="25" customFormat="1" ht="16.899999999999999" customHeight="1" x14ac:dyDescent="0.25">
      <c r="A21" s="22"/>
      <c r="B21" s="26" t="s">
        <v>4</v>
      </c>
      <c r="C21" s="27">
        <f>C8</f>
        <v>0</v>
      </c>
      <c r="D21" s="27">
        <f t="shared" ref="D21:T21" si="5">C21+D8</f>
        <v>0</v>
      </c>
      <c r="E21" s="27">
        <f t="shared" si="5"/>
        <v>0</v>
      </c>
      <c r="F21" s="27">
        <f t="shared" si="5"/>
        <v>0</v>
      </c>
      <c r="G21" s="27">
        <f t="shared" si="5"/>
        <v>0</v>
      </c>
      <c r="H21" s="27">
        <f t="shared" si="5"/>
        <v>0</v>
      </c>
      <c r="I21" s="27">
        <f t="shared" si="5"/>
        <v>0</v>
      </c>
      <c r="J21" s="27">
        <f t="shared" si="5"/>
        <v>0</v>
      </c>
      <c r="K21" s="27">
        <f t="shared" si="5"/>
        <v>0</v>
      </c>
      <c r="L21" s="27">
        <f t="shared" si="5"/>
        <v>0</v>
      </c>
      <c r="M21" s="27">
        <f t="shared" si="5"/>
        <v>0</v>
      </c>
      <c r="N21" s="27">
        <f t="shared" si="5"/>
        <v>0</v>
      </c>
      <c r="O21" s="27">
        <f t="shared" si="5"/>
        <v>0</v>
      </c>
      <c r="P21" s="27">
        <f t="shared" si="5"/>
        <v>0</v>
      </c>
      <c r="Q21" s="27">
        <f t="shared" si="5"/>
        <v>0</v>
      </c>
      <c r="R21" s="27">
        <f t="shared" si="5"/>
        <v>0</v>
      </c>
      <c r="S21" s="27">
        <f t="shared" si="5"/>
        <v>0</v>
      </c>
      <c r="T21" s="27">
        <f t="shared" si="5"/>
        <v>0</v>
      </c>
      <c r="U21" s="27">
        <f>T21+U8</f>
        <v>0</v>
      </c>
      <c r="V21" s="27">
        <f t="shared" ref="V21:AL21" si="6">U21+V8</f>
        <v>0</v>
      </c>
      <c r="W21" s="27">
        <f t="shared" si="6"/>
        <v>0</v>
      </c>
      <c r="X21" s="27">
        <f t="shared" si="6"/>
        <v>0</v>
      </c>
      <c r="Y21" s="27">
        <f t="shared" si="6"/>
        <v>0</v>
      </c>
      <c r="Z21" s="27">
        <f t="shared" si="6"/>
        <v>0</v>
      </c>
      <c r="AA21" s="27">
        <f t="shared" si="6"/>
        <v>0</v>
      </c>
      <c r="AB21" s="27">
        <f t="shared" si="6"/>
        <v>0</v>
      </c>
      <c r="AC21" s="27">
        <f t="shared" si="6"/>
        <v>0</v>
      </c>
      <c r="AD21" s="27">
        <f t="shared" si="6"/>
        <v>0</v>
      </c>
      <c r="AE21" s="27">
        <f t="shared" si="6"/>
        <v>0</v>
      </c>
      <c r="AF21" s="27">
        <f t="shared" si="6"/>
        <v>0</v>
      </c>
      <c r="AG21" s="27">
        <f t="shared" si="6"/>
        <v>0</v>
      </c>
      <c r="AH21" s="27">
        <f t="shared" si="6"/>
        <v>0</v>
      </c>
      <c r="AI21" s="27">
        <f t="shared" si="6"/>
        <v>0</v>
      </c>
      <c r="AJ21" s="27">
        <f t="shared" si="6"/>
        <v>0</v>
      </c>
      <c r="AK21" s="27">
        <f t="shared" si="6"/>
        <v>0</v>
      </c>
      <c r="AL21" s="27">
        <f t="shared" si="6"/>
        <v>0</v>
      </c>
    </row>
    <row r="22" spans="1:169" s="25" customFormat="1" ht="16.899999999999999" customHeight="1" x14ac:dyDescent="0.2">
      <c r="A22" s="22"/>
      <c r="B22" s="3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169" s="25" customFormat="1" ht="16.899999999999999" customHeight="1" x14ac:dyDescent="0.25">
      <c r="A23" s="22"/>
      <c r="B23" s="23"/>
      <c r="C23" s="164"/>
      <c r="D23" s="164"/>
      <c r="E23" s="164"/>
      <c r="F23" s="164"/>
      <c r="G23" s="164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169" s="25" customFormat="1" ht="16.899999999999999" customHeight="1" x14ac:dyDescent="0.25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169" s="37" customFormat="1" ht="17.45" customHeight="1" x14ac:dyDescent="0.2">
      <c r="A25" s="34"/>
      <c r="B25" s="35" t="s">
        <v>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FM25" s="37">
        <f>SUM(A25:FL25)</f>
        <v>0</v>
      </c>
    </row>
    <row r="26" spans="1:169" s="40" customFormat="1" ht="17.45" customHeight="1" x14ac:dyDescent="0.2">
      <c r="A26" s="22"/>
      <c r="B26" s="38" t="s">
        <v>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</row>
    <row r="27" spans="1:169" s="43" customFormat="1" ht="12.6" customHeight="1" x14ac:dyDescent="0.2">
      <c r="A27" s="22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</row>
    <row r="28" spans="1:169" s="47" customFormat="1" ht="17.45" customHeight="1" x14ac:dyDescent="0.25">
      <c r="A28" s="44"/>
      <c r="B28" s="45" t="s">
        <v>7</v>
      </c>
      <c r="C28" s="46">
        <f t="shared" ref="C28:Z28" si="7">SUM(C29:C30)</f>
        <v>0</v>
      </c>
      <c r="D28" s="46">
        <f t="shared" si="7"/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6">
        <f t="shared" si="7"/>
        <v>0</v>
      </c>
      <c r="P28" s="46">
        <f t="shared" si="7"/>
        <v>0</v>
      </c>
      <c r="Q28" s="46">
        <f t="shared" si="7"/>
        <v>0</v>
      </c>
      <c r="R28" s="46">
        <f t="shared" si="7"/>
        <v>0</v>
      </c>
      <c r="S28" s="46">
        <f t="shared" si="7"/>
        <v>0</v>
      </c>
      <c r="T28" s="46">
        <f t="shared" si="7"/>
        <v>0</v>
      </c>
      <c r="U28" s="46">
        <f t="shared" si="7"/>
        <v>0</v>
      </c>
      <c r="V28" s="46">
        <f t="shared" si="7"/>
        <v>0</v>
      </c>
      <c r="W28" s="46">
        <f t="shared" si="7"/>
        <v>0</v>
      </c>
      <c r="X28" s="46">
        <f t="shared" si="7"/>
        <v>0</v>
      </c>
      <c r="Y28" s="46">
        <f t="shared" si="7"/>
        <v>0</v>
      </c>
      <c r="Z28" s="46">
        <f t="shared" si="7"/>
        <v>0</v>
      </c>
      <c r="AA28" s="46">
        <f t="shared" ref="AA28:AL28" si="8">SUM(AA29:AA30)</f>
        <v>0</v>
      </c>
      <c r="AB28" s="46">
        <f t="shared" si="8"/>
        <v>0</v>
      </c>
      <c r="AC28" s="46">
        <f t="shared" si="8"/>
        <v>0</v>
      </c>
      <c r="AD28" s="46">
        <f t="shared" si="8"/>
        <v>0</v>
      </c>
      <c r="AE28" s="46">
        <f t="shared" si="8"/>
        <v>0</v>
      </c>
      <c r="AF28" s="46">
        <f t="shared" si="8"/>
        <v>0</v>
      </c>
      <c r="AG28" s="46">
        <f t="shared" si="8"/>
        <v>0</v>
      </c>
      <c r="AH28" s="46">
        <f t="shared" si="8"/>
        <v>0</v>
      </c>
      <c r="AI28" s="46">
        <f t="shared" si="8"/>
        <v>0</v>
      </c>
      <c r="AJ28" s="46">
        <f t="shared" si="8"/>
        <v>0</v>
      </c>
      <c r="AK28" s="46">
        <f t="shared" si="8"/>
        <v>0</v>
      </c>
      <c r="AL28" s="46">
        <f t="shared" si="8"/>
        <v>0</v>
      </c>
    </row>
    <row r="29" spans="1:169" s="40" customFormat="1" ht="17.45" customHeight="1" x14ac:dyDescent="0.2">
      <c r="A29" s="22"/>
      <c r="B29" s="48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</row>
    <row r="30" spans="1:169" s="40" customFormat="1" ht="17.45" customHeight="1" x14ac:dyDescent="0.2">
      <c r="A30" s="22"/>
      <c r="B30" s="48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</row>
    <row r="31" spans="1:169" s="50" customFormat="1" ht="17.45" customHeight="1" x14ac:dyDescent="0.25">
      <c r="A31" s="28"/>
      <c r="B31" s="60" t="s">
        <v>8</v>
      </c>
      <c r="C31" s="49">
        <f>C26-C28</f>
        <v>0</v>
      </c>
      <c r="D31" s="49">
        <f t="shared" ref="D31:AL31" si="9">D26-D28</f>
        <v>0</v>
      </c>
      <c r="E31" s="49">
        <f t="shared" si="9"/>
        <v>0</v>
      </c>
      <c r="F31" s="49">
        <f t="shared" si="9"/>
        <v>0</v>
      </c>
      <c r="G31" s="49">
        <f t="shared" si="9"/>
        <v>0</v>
      </c>
      <c r="H31" s="49">
        <f t="shared" si="9"/>
        <v>0</v>
      </c>
      <c r="I31" s="49">
        <f t="shared" si="9"/>
        <v>0</v>
      </c>
      <c r="J31" s="49">
        <f t="shared" si="9"/>
        <v>0</v>
      </c>
      <c r="K31" s="49">
        <f t="shared" si="9"/>
        <v>0</v>
      </c>
      <c r="L31" s="49">
        <f t="shared" si="9"/>
        <v>0</v>
      </c>
      <c r="M31" s="49">
        <f t="shared" si="9"/>
        <v>0</v>
      </c>
      <c r="N31" s="49">
        <f t="shared" si="9"/>
        <v>0</v>
      </c>
      <c r="O31" s="49">
        <f t="shared" si="9"/>
        <v>0</v>
      </c>
      <c r="P31" s="49">
        <f t="shared" si="9"/>
        <v>0</v>
      </c>
      <c r="Q31" s="49">
        <f t="shared" si="9"/>
        <v>0</v>
      </c>
      <c r="R31" s="49">
        <f t="shared" si="9"/>
        <v>0</v>
      </c>
      <c r="S31" s="49">
        <f t="shared" si="9"/>
        <v>0</v>
      </c>
      <c r="T31" s="49">
        <f t="shared" si="9"/>
        <v>0</v>
      </c>
      <c r="U31" s="49">
        <f t="shared" si="9"/>
        <v>0</v>
      </c>
      <c r="V31" s="49">
        <f t="shared" si="9"/>
        <v>0</v>
      </c>
      <c r="W31" s="49">
        <f t="shared" si="9"/>
        <v>0</v>
      </c>
      <c r="X31" s="49">
        <f t="shared" si="9"/>
        <v>0</v>
      </c>
      <c r="Y31" s="49">
        <f t="shared" si="9"/>
        <v>0</v>
      </c>
      <c r="Z31" s="49">
        <f t="shared" si="9"/>
        <v>0</v>
      </c>
      <c r="AA31" s="49">
        <f t="shared" si="9"/>
        <v>0</v>
      </c>
      <c r="AB31" s="49">
        <f t="shared" si="9"/>
        <v>0</v>
      </c>
      <c r="AC31" s="49">
        <f t="shared" si="9"/>
        <v>0</v>
      </c>
      <c r="AD31" s="49">
        <f t="shared" si="9"/>
        <v>0</v>
      </c>
      <c r="AE31" s="49">
        <f t="shared" si="9"/>
        <v>0</v>
      </c>
      <c r="AF31" s="49">
        <f t="shared" si="9"/>
        <v>0</v>
      </c>
      <c r="AG31" s="49">
        <f t="shared" si="9"/>
        <v>0</v>
      </c>
      <c r="AH31" s="49">
        <f t="shared" si="9"/>
        <v>0</v>
      </c>
      <c r="AI31" s="49">
        <f t="shared" si="9"/>
        <v>0</v>
      </c>
      <c r="AJ31" s="49">
        <f t="shared" si="9"/>
        <v>0</v>
      </c>
      <c r="AK31" s="49">
        <f t="shared" si="9"/>
        <v>0</v>
      </c>
      <c r="AL31" s="49">
        <f t="shared" si="9"/>
        <v>0</v>
      </c>
    </row>
    <row r="32" spans="1:169" s="40" customFormat="1" ht="17.45" customHeight="1" x14ac:dyDescent="0.2">
      <c r="A32" s="22"/>
      <c r="B32" s="48" t="s">
        <v>24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</row>
    <row r="33" spans="1:38" s="40" customFormat="1" ht="17.45" customHeight="1" x14ac:dyDescent="0.2">
      <c r="A33" s="22"/>
      <c r="B33" s="48" t="s">
        <v>26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</row>
    <row r="34" spans="1:38" s="40" customFormat="1" ht="17.45" customHeight="1" x14ac:dyDescent="0.2">
      <c r="A34" s="22"/>
      <c r="B34" s="48" t="s">
        <v>25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</row>
    <row r="35" spans="1:38" s="40" customFormat="1" ht="17.45" customHeight="1" x14ac:dyDescent="0.2">
      <c r="A35" s="22"/>
      <c r="B35" s="48" t="s">
        <v>27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</row>
    <row r="36" spans="1:38" s="40" customFormat="1" ht="17.45" customHeight="1" x14ac:dyDescent="0.2">
      <c r="A36" s="22"/>
      <c r="B36" s="48" t="s">
        <v>28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</row>
    <row r="37" spans="1:38" s="40" customFormat="1" ht="17.45" customHeight="1" x14ac:dyDescent="0.2">
      <c r="A37" s="22"/>
      <c r="B37" s="48" t="s">
        <v>29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</row>
    <row r="38" spans="1:38" s="40" customFormat="1" ht="17.45" customHeight="1" x14ac:dyDescent="0.2">
      <c r="A38" s="22"/>
      <c r="B38" s="48" t="s">
        <v>30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</row>
    <row r="39" spans="1:38" s="40" customFormat="1" ht="17.45" customHeight="1" x14ac:dyDescent="0.2">
      <c r="A39" s="22"/>
      <c r="B39" s="48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</row>
    <row r="40" spans="1:38" s="40" customFormat="1" ht="17.45" customHeight="1" x14ac:dyDescent="0.2">
      <c r="A40" s="22"/>
      <c r="B40" s="48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</row>
    <row r="41" spans="1:38" s="40" customFormat="1" ht="17.45" customHeight="1" x14ac:dyDescent="0.2">
      <c r="A41" s="22"/>
      <c r="B41" s="48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</row>
    <row r="42" spans="1:38" s="40" customFormat="1" ht="17.45" customHeight="1" x14ac:dyDescent="0.2">
      <c r="A42" s="22"/>
      <c r="B42" s="48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</row>
    <row r="43" spans="1:38" s="43" customFormat="1" ht="12" customHeight="1" x14ac:dyDescent="0.2">
      <c r="A43" s="22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s="47" customFormat="1" ht="17.45" customHeight="1" x14ac:dyDescent="0.25">
      <c r="A44" s="44"/>
      <c r="B44" s="45" t="s">
        <v>23</v>
      </c>
      <c r="C44" s="46">
        <f>SUM(C32:C42)</f>
        <v>0</v>
      </c>
      <c r="D44" s="46">
        <f t="shared" ref="D44:AL44" si="10">SUM(D32:D42)</f>
        <v>0</v>
      </c>
      <c r="E44" s="46">
        <f t="shared" si="10"/>
        <v>0</v>
      </c>
      <c r="F44" s="46">
        <f t="shared" si="10"/>
        <v>0</v>
      </c>
      <c r="G44" s="46">
        <f t="shared" si="10"/>
        <v>0</v>
      </c>
      <c r="H44" s="46">
        <f t="shared" si="10"/>
        <v>0</v>
      </c>
      <c r="I44" s="46">
        <f t="shared" si="10"/>
        <v>0</v>
      </c>
      <c r="J44" s="46">
        <f t="shared" si="10"/>
        <v>0</v>
      </c>
      <c r="K44" s="46">
        <f t="shared" si="10"/>
        <v>0</v>
      </c>
      <c r="L44" s="46">
        <f t="shared" si="10"/>
        <v>0</v>
      </c>
      <c r="M44" s="46">
        <f t="shared" si="10"/>
        <v>0</v>
      </c>
      <c r="N44" s="46">
        <f t="shared" si="10"/>
        <v>0</v>
      </c>
      <c r="O44" s="46">
        <f t="shared" si="10"/>
        <v>0</v>
      </c>
      <c r="P44" s="46">
        <f t="shared" si="10"/>
        <v>0</v>
      </c>
      <c r="Q44" s="46">
        <f t="shared" si="10"/>
        <v>0</v>
      </c>
      <c r="R44" s="46">
        <f t="shared" si="10"/>
        <v>0</v>
      </c>
      <c r="S44" s="46">
        <f t="shared" si="10"/>
        <v>0</v>
      </c>
      <c r="T44" s="46">
        <f t="shared" si="10"/>
        <v>0</v>
      </c>
      <c r="U44" s="46">
        <f t="shared" si="10"/>
        <v>0</v>
      </c>
      <c r="V44" s="46">
        <f t="shared" si="10"/>
        <v>0</v>
      </c>
      <c r="W44" s="46">
        <f t="shared" si="10"/>
        <v>0</v>
      </c>
      <c r="X44" s="46">
        <f t="shared" si="10"/>
        <v>0</v>
      </c>
      <c r="Y44" s="46">
        <f t="shared" si="10"/>
        <v>0</v>
      </c>
      <c r="Z44" s="46">
        <f t="shared" si="10"/>
        <v>0</v>
      </c>
      <c r="AA44" s="46">
        <f t="shared" si="10"/>
        <v>0</v>
      </c>
      <c r="AB44" s="46">
        <f t="shared" si="10"/>
        <v>0</v>
      </c>
      <c r="AC44" s="46">
        <f t="shared" si="10"/>
        <v>0</v>
      </c>
      <c r="AD44" s="46">
        <f t="shared" si="10"/>
        <v>0</v>
      </c>
      <c r="AE44" s="46">
        <f t="shared" si="10"/>
        <v>0</v>
      </c>
      <c r="AF44" s="46">
        <f t="shared" si="10"/>
        <v>0</v>
      </c>
      <c r="AG44" s="46">
        <f t="shared" si="10"/>
        <v>0</v>
      </c>
      <c r="AH44" s="46">
        <f t="shared" si="10"/>
        <v>0</v>
      </c>
      <c r="AI44" s="46">
        <f t="shared" si="10"/>
        <v>0</v>
      </c>
      <c r="AJ44" s="46">
        <f t="shared" si="10"/>
        <v>0</v>
      </c>
      <c r="AK44" s="46">
        <f t="shared" si="10"/>
        <v>0</v>
      </c>
      <c r="AL44" s="46">
        <f t="shared" si="10"/>
        <v>0</v>
      </c>
    </row>
    <row r="45" spans="1:38" s="43" customFormat="1" ht="12.6" customHeight="1" x14ac:dyDescent="0.2">
      <c r="A45" s="22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s="40" customFormat="1" ht="17.45" customHeight="1" x14ac:dyDescent="0.2">
      <c r="A46" s="22"/>
      <c r="B46" s="48" t="s">
        <v>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</row>
    <row r="47" spans="1:38" s="40" customFormat="1" ht="17.45" customHeight="1" x14ac:dyDescent="0.2">
      <c r="A47" s="22"/>
      <c r="B47" s="48" t="s">
        <v>10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spans="1:38" s="40" customFormat="1" ht="17.45" customHeight="1" x14ac:dyDescent="0.2">
      <c r="A48" s="22"/>
      <c r="B48" s="48" t="s">
        <v>11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</row>
    <row r="49" spans="1:68" s="43" customFormat="1" ht="12.6" customHeight="1" x14ac:dyDescent="0.2">
      <c r="A49" s="22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</row>
    <row r="50" spans="1:68" s="47" customFormat="1" ht="17.45" customHeight="1" x14ac:dyDescent="0.25">
      <c r="A50" s="44"/>
      <c r="B50" s="45" t="s">
        <v>12</v>
      </c>
      <c r="C50" s="46">
        <f>C31-C44+C46-C47-C48</f>
        <v>0</v>
      </c>
      <c r="D50" s="46">
        <f t="shared" ref="D50:AL50" si="11">D31-D44+D46-D47-D48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46">
        <f t="shared" si="11"/>
        <v>0</v>
      </c>
      <c r="O50" s="46">
        <f t="shared" si="11"/>
        <v>0</v>
      </c>
      <c r="P50" s="46">
        <f t="shared" si="11"/>
        <v>0</v>
      </c>
      <c r="Q50" s="46">
        <f t="shared" si="11"/>
        <v>0</v>
      </c>
      <c r="R50" s="46">
        <f t="shared" si="11"/>
        <v>0</v>
      </c>
      <c r="S50" s="46">
        <f t="shared" si="11"/>
        <v>0</v>
      </c>
      <c r="T50" s="46">
        <f t="shared" si="11"/>
        <v>0</v>
      </c>
      <c r="U50" s="46">
        <f t="shared" si="11"/>
        <v>0</v>
      </c>
      <c r="V50" s="46">
        <f t="shared" si="11"/>
        <v>0</v>
      </c>
      <c r="W50" s="46">
        <f t="shared" si="11"/>
        <v>0</v>
      </c>
      <c r="X50" s="46">
        <f t="shared" si="11"/>
        <v>0</v>
      </c>
      <c r="Y50" s="46">
        <f t="shared" si="11"/>
        <v>0</v>
      </c>
      <c r="Z50" s="46">
        <f t="shared" si="11"/>
        <v>0</v>
      </c>
      <c r="AA50" s="46">
        <f t="shared" si="11"/>
        <v>0</v>
      </c>
      <c r="AB50" s="46">
        <f t="shared" si="11"/>
        <v>0</v>
      </c>
      <c r="AC50" s="46">
        <f t="shared" si="11"/>
        <v>0</v>
      </c>
      <c r="AD50" s="46">
        <f t="shared" si="11"/>
        <v>0</v>
      </c>
      <c r="AE50" s="46">
        <f t="shared" si="11"/>
        <v>0</v>
      </c>
      <c r="AF50" s="46">
        <f t="shared" si="11"/>
        <v>0</v>
      </c>
      <c r="AG50" s="46">
        <f t="shared" si="11"/>
        <v>0</v>
      </c>
      <c r="AH50" s="46">
        <f t="shared" si="11"/>
        <v>0</v>
      </c>
      <c r="AI50" s="46">
        <f t="shared" si="11"/>
        <v>0</v>
      </c>
      <c r="AJ50" s="46">
        <f t="shared" si="11"/>
        <v>0</v>
      </c>
      <c r="AK50" s="46">
        <f t="shared" si="11"/>
        <v>0</v>
      </c>
      <c r="AL50" s="46">
        <f t="shared" si="11"/>
        <v>0</v>
      </c>
    </row>
    <row r="51" spans="1:68" s="43" customFormat="1" ht="12.6" customHeight="1" x14ac:dyDescent="0.2">
      <c r="A51" s="22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</row>
    <row r="52" spans="1:68" s="43" customFormat="1" ht="17.45" customHeight="1" x14ac:dyDescent="0.2">
      <c r="A52" s="22"/>
      <c r="B52" s="39" t="s">
        <v>13</v>
      </c>
      <c r="C52" s="51">
        <f>C50</f>
        <v>0</v>
      </c>
      <c r="D52" s="51">
        <f t="shared" ref="D52:T52" si="12">C52+D50</f>
        <v>0</v>
      </c>
      <c r="E52" s="51">
        <f t="shared" si="12"/>
        <v>0</v>
      </c>
      <c r="F52" s="51">
        <f t="shared" si="12"/>
        <v>0</v>
      </c>
      <c r="G52" s="51">
        <f t="shared" si="12"/>
        <v>0</v>
      </c>
      <c r="H52" s="51">
        <f t="shared" si="12"/>
        <v>0</v>
      </c>
      <c r="I52" s="51">
        <f t="shared" si="12"/>
        <v>0</v>
      </c>
      <c r="J52" s="51">
        <f t="shared" si="12"/>
        <v>0</v>
      </c>
      <c r="K52" s="51">
        <f t="shared" si="12"/>
        <v>0</v>
      </c>
      <c r="L52" s="51">
        <f t="shared" si="12"/>
        <v>0</v>
      </c>
      <c r="M52" s="51">
        <f t="shared" si="12"/>
        <v>0</v>
      </c>
      <c r="N52" s="51">
        <f t="shared" si="12"/>
        <v>0</v>
      </c>
      <c r="O52" s="51">
        <f t="shared" si="12"/>
        <v>0</v>
      </c>
      <c r="P52" s="51">
        <f t="shared" si="12"/>
        <v>0</v>
      </c>
      <c r="Q52" s="51">
        <f t="shared" si="12"/>
        <v>0</v>
      </c>
      <c r="R52" s="51">
        <f t="shared" si="12"/>
        <v>0</v>
      </c>
      <c r="S52" s="51">
        <f t="shared" si="12"/>
        <v>0</v>
      </c>
      <c r="T52" s="51">
        <f t="shared" si="12"/>
        <v>0</v>
      </c>
      <c r="U52" s="51">
        <f>T52+U50</f>
        <v>0</v>
      </c>
      <c r="V52" s="52">
        <f t="shared" ref="V52:AL52" si="13">U52+V50</f>
        <v>0</v>
      </c>
      <c r="W52" s="51">
        <f t="shared" si="13"/>
        <v>0</v>
      </c>
      <c r="X52" s="51">
        <f t="shared" si="13"/>
        <v>0</v>
      </c>
      <c r="Y52" s="51">
        <f t="shared" si="13"/>
        <v>0</v>
      </c>
      <c r="Z52" s="51">
        <f t="shared" si="13"/>
        <v>0</v>
      </c>
      <c r="AA52" s="51">
        <f t="shared" si="13"/>
        <v>0</v>
      </c>
      <c r="AB52" s="51">
        <f t="shared" si="13"/>
        <v>0</v>
      </c>
      <c r="AC52" s="49">
        <f t="shared" si="13"/>
        <v>0</v>
      </c>
      <c r="AD52" s="51">
        <f t="shared" si="13"/>
        <v>0</v>
      </c>
      <c r="AE52" s="51">
        <f t="shared" si="13"/>
        <v>0</v>
      </c>
      <c r="AF52" s="51">
        <f t="shared" si="13"/>
        <v>0</v>
      </c>
      <c r="AG52" s="51">
        <f t="shared" si="13"/>
        <v>0</v>
      </c>
      <c r="AH52" s="51">
        <f t="shared" si="13"/>
        <v>0</v>
      </c>
      <c r="AI52" s="51">
        <f t="shared" si="13"/>
        <v>0</v>
      </c>
      <c r="AJ52" s="51">
        <f t="shared" si="13"/>
        <v>0</v>
      </c>
      <c r="AK52" s="51">
        <f t="shared" si="13"/>
        <v>0</v>
      </c>
      <c r="AL52" s="51">
        <f t="shared" si="13"/>
        <v>0</v>
      </c>
    </row>
    <row r="53" spans="1:68" s="2" customFormat="1" ht="12.6" customHeight="1" x14ac:dyDescent="0.25">
      <c r="A53" s="1"/>
      <c r="B53" s="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1:68" s="25" customFormat="1" ht="17.45" customHeight="1" x14ac:dyDescent="0.25">
      <c r="A54" s="22"/>
      <c r="B54" s="26" t="s">
        <v>14</v>
      </c>
      <c r="C54" s="27">
        <f t="shared" ref="C54:T54" si="14">C52-C21</f>
        <v>0</v>
      </c>
      <c r="D54" s="27">
        <f t="shared" si="14"/>
        <v>0</v>
      </c>
      <c r="E54" s="27">
        <f t="shared" si="14"/>
        <v>0</v>
      </c>
      <c r="F54" s="27">
        <f t="shared" si="14"/>
        <v>0</v>
      </c>
      <c r="G54" s="27">
        <f t="shared" si="14"/>
        <v>0</v>
      </c>
      <c r="H54" s="27">
        <f t="shared" si="14"/>
        <v>0</v>
      </c>
      <c r="I54" s="27">
        <f t="shared" si="14"/>
        <v>0</v>
      </c>
      <c r="J54" s="27">
        <f t="shared" si="14"/>
        <v>0</v>
      </c>
      <c r="K54" s="27">
        <f t="shared" si="14"/>
        <v>0</v>
      </c>
      <c r="L54" s="27">
        <f t="shared" si="14"/>
        <v>0</v>
      </c>
      <c r="M54" s="27">
        <f t="shared" si="14"/>
        <v>0</v>
      </c>
      <c r="N54" s="27">
        <f t="shared" si="14"/>
        <v>0</v>
      </c>
      <c r="O54" s="27">
        <f t="shared" si="14"/>
        <v>0</v>
      </c>
      <c r="P54" s="27">
        <f t="shared" si="14"/>
        <v>0</v>
      </c>
      <c r="Q54" s="27">
        <f t="shared" si="14"/>
        <v>0</v>
      </c>
      <c r="R54" s="27">
        <f t="shared" si="14"/>
        <v>0</v>
      </c>
      <c r="S54" s="27">
        <f t="shared" si="14"/>
        <v>0</v>
      </c>
      <c r="T54" s="27">
        <f t="shared" si="14"/>
        <v>0</v>
      </c>
      <c r="U54" s="27">
        <f t="shared" ref="U54:AL54" si="15">U52-U21</f>
        <v>0</v>
      </c>
      <c r="V54" s="27">
        <f t="shared" si="15"/>
        <v>0</v>
      </c>
      <c r="W54" s="27">
        <f t="shared" si="15"/>
        <v>0</v>
      </c>
      <c r="X54" s="27">
        <f t="shared" si="15"/>
        <v>0</v>
      </c>
      <c r="Y54" s="27">
        <f t="shared" si="15"/>
        <v>0</v>
      </c>
      <c r="Z54" s="27">
        <f t="shared" si="15"/>
        <v>0</v>
      </c>
      <c r="AA54" s="54">
        <f t="shared" si="15"/>
        <v>0</v>
      </c>
      <c r="AB54" s="27">
        <f t="shared" si="15"/>
        <v>0</v>
      </c>
      <c r="AC54" s="27">
        <f t="shared" si="15"/>
        <v>0</v>
      </c>
      <c r="AD54" s="49">
        <f t="shared" si="15"/>
        <v>0</v>
      </c>
      <c r="AE54" s="27">
        <f t="shared" si="15"/>
        <v>0</v>
      </c>
      <c r="AF54" s="27">
        <f t="shared" si="15"/>
        <v>0</v>
      </c>
      <c r="AG54" s="27">
        <f t="shared" si="15"/>
        <v>0</v>
      </c>
      <c r="AH54" s="27">
        <f t="shared" si="15"/>
        <v>0</v>
      </c>
      <c r="AI54" s="27">
        <f t="shared" si="15"/>
        <v>0</v>
      </c>
      <c r="AJ54" s="27">
        <f t="shared" si="15"/>
        <v>0</v>
      </c>
      <c r="AK54" s="27">
        <f t="shared" si="15"/>
        <v>0</v>
      </c>
      <c r="AL54" s="27">
        <f t="shared" si="15"/>
        <v>0</v>
      </c>
    </row>
    <row r="55" spans="1:68" s="2" customFormat="1" ht="17.45" customHeight="1" x14ac:dyDescent="0.25">
      <c r="A55" s="1"/>
      <c r="B55" s="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1:68" s="43" customFormat="1" ht="17.45" customHeight="1" x14ac:dyDescent="0.2">
      <c r="A56" s="22"/>
      <c r="B56" s="161" t="s">
        <v>15</v>
      </c>
      <c r="C56" s="162"/>
      <c r="D56" s="162"/>
      <c r="E56" s="163"/>
      <c r="F56" s="51">
        <f>AL21</f>
        <v>0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</row>
    <row r="57" spans="1:68" s="43" customFormat="1" ht="17.45" customHeight="1" x14ac:dyDescent="0.2">
      <c r="A57" s="22"/>
      <c r="B57" s="161" t="s">
        <v>16</v>
      </c>
      <c r="C57" s="162"/>
      <c r="D57" s="162"/>
      <c r="E57" s="163"/>
      <c r="F57" s="51">
        <f>AL52</f>
        <v>0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</row>
    <row r="58" spans="1:68" s="43" customFormat="1" ht="17.45" customHeight="1" x14ac:dyDescent="0.25">
      <c r="A58" s="22"/>
      <c r="B58" s="161" t="s">
        <v>17</v>
      </c>
      <c r="C58" s="162"/>
      <c r="D58" s="162"/>
      <c r="E58" s="163"/>
      <c r="F58" s="55">
        <f>F57-F56</f>
        <v>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</row>
    <row r="59" spans="1:68" s="25" customFormat="1" ht="17.45" customHeight="1" x14ac:dyDescent="0.25">
      <c r="A59" s="22"/>
      <c r="B59" s="32"/>
      <c r="C59" s="32"/>
      <c r="D59" s="32"/>
      <c r="E59" s="32"/>
      <c r="F59" s="56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</row>
    <row r="60" spans="1:68" s="43" customFormat="1" ht="17.45" customHeight="1" x14ac:dyDescent="0.2">
      <c r="A60" s="22"/>
      <c r="B60" s="161" t="s">
        <v>18</v>
      </c>
      <c r="C60" s="162"/>
      <c r="D60" s="162"/>
      <c r="E60" s="163"/>
      <c r="F60" s="30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</row>
    <row r="61" spans="1:68" s="43" customFormat="1" ht="15" x14ac:dyDescent="0.2">
      <c r="A61" s="22"/>
      <c r="B61" s="161" t="s">
        <v>19</v>
      </c>
      <c r="C61" s="162"/>
      <c r="D61" s="162"/>
      <c r="E61" s="163"/>
      <c r="F61" s="30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</row>
    <row r="62" spans="1:68" x14ac:dyDescent="0.25">
      <c r="B62" s="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1:68" x14ac:dyDescent="0.25">
      <c r="B63" s="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1:68" x14ac:dyDescent="0.25">
      <c r="B64" s="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2:68" x14ac:dyDescent="0.25">
      <c r="B65" s="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2:68" x14ac:dyDescent="0.25">
      <c r="B66" s="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2:68" x14ac:dyDescent="0.25">
      <c r="C67" s="59"/>
      <c r="D67" s="59"/>
      <c r="E67" s="59"/>
      <c r="F67" s="59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2:68" x14ac:dyDescent="0.25"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2:68" x14ac:dyDescent="0.25"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  <row r="70" spans="2:68" x14ac:dyDescent="0.25"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</row>
    <row r="71" spans="2:68" x14ac:dyDescent="0.25"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</row>
    <row r="72" spans="2:68" x14ac:dyDescent="0.25"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</row>
    <row r="73" spans="2:68" x14ac:dyDescent="0.25"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</row>
    <row r="74" spans="2:68" x14ac:dyDescent="0.25"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</row>
    <row r="75" spans="2:68" x14ac:dyDescent="0.25"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</row>
    <row r="76" spans="2:68" x14ac:dyDescent="0.25"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2:68" x14ac:dyDescent="0.25"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2:68" x14ac:dyDescent="0.25"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2:68" x14ac:dyDescent="0.25"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2:68" x14ac:dyDescent="0.25"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x14ac:dyDescent="0.25"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x14ac:dyDescent="0.25"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x14ac:dyDescent="0.25"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x14ac:dyDescent="0.25"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x14ac:dyDescent="0.25"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3:38" x14ac:dyDescent="0.25"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</row>
    <row r="87" spans="3:38" x14ac:dyDescent="0.25"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</row>
    <row r="88" spans="3:38" x14ac:dyDescent="0.25"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</row>
    <row r="89" spans="3:38" x14ac:dyDescent="0.25"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</row>
    <row r="90" spans="3:38" x14ac:dyDescent="0.25"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</row>
    <row r="91" spans="3:38" x14ac:dyDescent="0.25"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</row>
    <row r="92" spans="3:38" x14ac:dyDescent="0.25"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</row>
    <row r="93" spans="3:38" x14ac:dyDescent="0.25"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</row>
    <row r="94" spans="3:38" x14ac:dyDescent="0.25"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</row>
    <row r="95" spans="3:38" x14ac:dyDescent="0.25"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</row>
    <row r="96" spans="3:38" x14ac:dyDescent="0.25"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</row>
    <row r="97" spans="3:38" x14ac:dyDescent="0.25"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</row>
    <row r="98" spans="3:38" x14ac:dyDescent="0.25"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</row>
    <row r="99" spans="3:38" x14ac:dyDescent="0.25"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</row>
    <row r="100" spans="3:38" x14ac:dyDescent="0.25"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</row>
    <row r="101" spans="3:38" x14ac:dyDescent="0.25"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</row>
    <row r="102" spans="3:38" x14ac:dyDescent="0.25"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</row>
    <row r="103" spans="3:38" x14ac:dyDescent="0.25"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</row>
    <row r="104" spans="3:38" x14ac:dyDescent="0.25"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</row>
    <row r="105" spans="3:38" x14ac:dyDescent="0.25"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</row>
    <row r="106" spans="3:38" x14ac:dyDescent="0.25"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</row>
    <row r="107" spans="3:38" x14ac:dyDescent="0.25"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</row>
    <row r="108" spans="3:38" x14ac:dyDescent="0.25"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</row>
    <row r="109" spans="3:38" x14ac:dyDescent="0.25"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</row>
    <row r="110" spans="3:38" x14ac:dyDescent="0.25"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</row>
    <row r="111" spans="3:38" x14ac:dyDescent="0.25"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</row>
    <row r="112" spans="3:38" x14ac:dyDescent="0.25"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</row>
    <row r="113" spans="3:38" x14ac:dyDescent="0.25"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</row>
    <row r="114" spans="3:38" x14ac:dyDescent="0.25"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</row>
    <row r="115" spans="3:38" x14ac:dyDescent="0.25"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</row>
    <row r="116" spans="3:38" x14ac:dyDescent="0.25"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</row>
    <row r="117" spans="3:38" x14ac:dyDescent="0.25"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</row>
    <row r="118" spans="3:38" x14ac:dyDescent="0.25"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</row>
    <row r="119" spans="3:38" x14ac:dyDescent="0.25"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</row>
    <row r="120" spans="3:38" x14ac:dyDescent="0.25"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</row>
    <row r="121" spans="3:38" x14ac:dyDescent="0.25"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</row>
    <row r="122" spans="3:38" x14ac:dyDescent="0.25"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</row>
    <row r="123" spans="3:38" x14ac:dyDescent="0.25"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</row>
    <row r="124" spans="3:38" x14ac:dyDescent="0.25"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</row>
    <row r="125" spans="3:38" x14ac:dyDescent="0.25"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</row>
    <row r="126" spans="3:38" x14ac:dyDescent="0.25"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</row>
    <row r="127" spans="3:38" x14ac:dyDescent="0.25"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</row>
    <row r="128" spans="3:38" x14ac:dyDescent="0.25"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</row>
    <row r="129" spans="3:38" x14ac:dyDescent="0.25"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</row>
    <row r="130" spans="3:38" x14ac:dyDescent="0.25"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</row>
    <row r="131" spans="3:38" x14ac:dyDescent="0.25"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</row>
    <row r="132" spans="3:38" x14ac:dyDescent="0.25"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</row>
    <row r="133" spans="3:38" x14ac:dyDescent="0.25"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</row>
    <row r="134" spans="3:38" x14ac:dyDescent="0.25"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</row>
    <row r="135" spans="3:38" x14ac:dyDescent="0.25"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</row>
    <row r="136" spans="3:38" x14ac:dyDescent="0.25"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</row>
    <row r="137" spans="3:38" x14ac:dyDescent="0.25"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</row>
    <row r="138" spans="3:38" x14ac:dyDescent="0.25"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</row>
    <row r="139" spans="3:38" x14ac:dyDescent="0.25"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</row>
    <row r="140" spans="3:38" x14ac:dyDescent="0.25"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</row>
    <row r="141" spans="3:38" x14ac:dyDescent="0.25"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</row>
    <row r="142" spans="3:38" x14ac:dyDescent="0.25"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</row>
    <row r="143" spans="3:38" x14ac:dyDescent="0.25"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</row>
    <row r="144" spans="3:38" x14ac:dyDescent="0.25"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</row>
    <row r="145" spans="3:38" x14ac:dyDescent="0.25"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</row>
    <row r="146" spans="3:38" x14ac:dyDescent="0.25"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</row>
    <row r="147" spans="3:38" x14ac:dyDescent="0.25"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</row>
    <row r="148" spans="3:38" x14ac:dyDescent="0.25"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</row>
    <row r="149" spans="3:38" x14ac:dyDescent="0.25"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</row>
    <row r="150" spans="3:38" x14ac:dyDescent="0.25"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</row>
    <row r="151" spans="3:38" x14ac:dyDescent="0.25"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</row>
    <row r="152" spans="3:38" x14ac:dyDescent="0.25"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</row>
    <row r="153" spans="3:38" x14ac:dyDescent="0.25"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</row>
    <row r="154" spans="3:38" x14ac:dyDescent="0.25"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</row>
    <row r="155" spans="3:38" x14ac:dyDescent="0.25"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</row>
    <row r="156" spans="3:38" x14ac:dyDescent="0.25"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</row>
    <row r="157" spans="3:38" x14ac:dyDescent="0.25"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</row>
    <row r="158" spans="3:38" x14ac:dyDescent="0.25"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</row>
    <row r="159" spans="3:38" x14ac:dyDescent="0.25"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</row>
    <row r="160" spans="3:38" x14ac:dyDescent="0.25"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</row>
    <row r="161" spans="3:38" x14ac:dyDescent="0.25"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</row>
    <row r="162" spans="3:38" x14ac:dyDescent="0.25"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</row>
    <row r="163" spans="3:38" x14ac:dyDescent="0.25"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</row>
    <row r="164" spans="3:38" x14ac:dyDescent="0.25"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</row>
    <row r="165" spans="3:38" x14ac:dyDescent="0.25"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</row>
    <row r="166" spans="3:38" x14ac:dyDescent="0.25"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</row>
    <row r="167" spans="3:38" x14ac:dyDescent="0.25"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</row>
    <row r="168" spans="3:38" x14ac:dyDescent="0.25"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</row>
    <row r="169" spans="3:38" x14ac:dyDescent="0.25"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</row>
    <row r="170" spans="3:38" x14ac:dyDescent="0.25"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</row>
    <row r="171" spans="3:38" x14ac:dyDescent="0.25"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</row>
    <row r="172" spans="3:38" x14ac:dyDescent="0.25"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</row>
    <row r="173" spans="3:38" x14ac:dyDescent="0.25"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</row>
    <row r="174" spans="3:38" x14ac:dyDescent="0.25"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</row>
    <row r="175" spans="3:38" x14ac:dyDescent="0.25"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</row>
    <row r="176" spans="3:38" x14ac:dyDescent="0.25"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</row>
    <row r="177" spans="3:38" x14ac:dyDescent="0.25"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</row>
    <row r="178" spans="3:38" x14ac:dyDescent="0.25"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</row>
    <row r="179" spans="3:38" x14ac:dyDescent="0.25"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</row>
    <row r="180" spans="3:38" x14ac:dyDescent="0.25"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</row>
    <row r="181" spans="3:38" x14ac:dyDescent="0.25"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</row>
    <row r="182" spans="3:38" x14ac:dyDescent="0.25"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</row>
    <row r="183" spans="3:38" x14ac:dyDescent="0.25"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</row>
    <row r="184" spans="3:38" x14ac:dyDescent="0.25"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</row>
    <row r="185" spans="3:38" x14ac:dyDescent="0.25"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</row>
    <row r="186" spans="3:38" x14ac:dyDescent="0.25"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</row>
    <row r="187" spans="3:38" x14ac:dyDescent="0.25"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</row>
    <row r="188" spans="3:38" x14ac:dyDescent="0.25"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</row>
    <row r="189" spans="3:38" x14ac:dyDescent="0.25"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</row>
    <row r="190" spans="3:38" x14ac:dyDescent="0.25"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</row>
    <row r="191" spans="3:38" x14ac:dyDescent="0.25"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</row>
    <row r="192" spans="3:38" x14ac:dyDescent="0.25"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</row>
    <row r="193" spans="3:38" x14ac:dyDescent="0.25"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</row>
    <row r="194" spans="3:38" x14ac:dyDescent="0.25"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</row>
    <row r="195" spans="3:38" x14ac:dyDescent="0.25"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</row>
    <row r="196" spans="3:38" x14ac:dyDescent="0.25"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</row>
    <row r="197" spans="3:38" x14ac:dyDescent="0.25"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</row>
    <row r="198" spans="3:38" x14ac:dyDescent="0.25"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</row>
    <row r="199" spans="3:38" x14ac:dyDescent="0.25"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</row>
    <row r="200" spans="3:38" x14ac:dyDescent="0.25"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</row>
    <row r="201" spans="3:38" x14ac:dyDescent="0.25"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</row>
    <row r="202" spans="3:38" x14ac:dyDescent="0.25"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</row>
    <row r="203" spans="3:38" x14ac:dyDescent="0.25"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</row>
    <row r="204" spans="3:38" x14ac:dyDescent="0.25"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</row>
    <row r="205" spans="3:38" x14ac:dyDescent="0.25"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</row>
    <row r="206" spans="3:38" x14ac:dyDescent="0.25"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</row>
    <row r="207" spans="3:38" x14ac:dyDescent="0.25"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</row>
    <row r="208" spans="3:38" x14ac:dyDescent="0.25"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</row>
    <row r="209" spans="3:38" x14ac:dyDescent="0.25"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</row>
    <row r="210" spans="3:38" x14ac:dyDescent="0.25"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</row>
    <row r="211" spans="3:38" x14ac:dyDescent="0.25"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</row>
    <row r="212" spans="3:38" x14ac:dyDescent="0.25"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</row>
    <row r="213" spans="3:38" x14ac:dyDescent="0.25"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</row>
    <row r="214" spans="3:38" x14ac:dyDescent="0.25"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</row>
    <row r="215" spans="3:38" x14ac:dyDescent="0.25"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</row>
    <row r="216" spans="3:38" x14ac:dyDescent="0.25"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</row>
    <row r="217" spans="3:38" x14ac:dyDescent="0.25"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</row>
    <row r="218" spans="3:38" x14ac:dyDescent="0.25"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</row>
    <row r="219" spans="3:38" x14ac:dyDescent="0.25"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</row>
    <row r="220" spans="3:38" x14ac:dyDescent="0.25"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</row>
    <row r="221" spans="3:38" x14ac:dyDescent="0.25"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</row>
    <row r="222" spans="3:38" x14ac:dyDescent="0.25"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</row>
    <row r="223" spans="3:38" x14ac:dyDescent="0.25"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</row>
    <row r="224" spans="3:38" x14ac:dyDescent="0.25"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</row>
    <row r="225" spans="3:38" x14ac:dyDescent="0.25"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</row>
    <row r="226" spans="3:38" x14ac:dyDescent="0.25"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</row>
    <row r="227" spans="3:38" x14ac:dyDescent="0.25"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</row>
    <row r="228" spans="3:38" x14ac:dyDescent="0.25"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</row>
    <row r="229" spans="3:38" x14ac:dyDescent="0.25"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</row>
    <row r="230" spans="3:38" x14ac:dyDescent="0.25"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</row>
    <row r="231" spans="3:38" x14ac:dyDescent="0.25"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</row>
    <row r="232" spans="3:38" x14ac:dyDescent="0.25"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</row>
    <row r="233" spans="3:38" x14ac:dyDescent="0.25"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</row>
    <row r="234" spans="3:38" x14ac:dyDescent="0.25"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</row>
    <row r="235" spans="3:38" x14ac:dyDescent="0.25"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</row>
    <row r="236" spans="3:38" x14ac:dyDescent="0.25"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</row>
    <row r="237" spans="3:38" x14ac:dyDescent="0.25"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</row>
    <row r="238" spans="3:38" x14ac:dyDescent="0.25"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</row>
    <row r="239" spans="3:38" x14ac:dyDescent="0.25"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</row>
    <row r="240" spans="3:38" x14ac:dyDescent="0.25"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</row>
    <row r="241" spans="3:38" x14ac:dyDescent="0.25"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</row>
    <row r="242" spans="3:38" x14ac:dyDescent="0.25"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</row>
    <row r="243" spans="3:38" x14ac:dyDescent="0.25"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</row>
    <row r="244" spans="3:38" x14ac:dyDescent="0.25"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</row>
    <row r="245" spans="3:38" x14ac:dyDescent="0.25"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</row>
    <row r="246" spans="3:38" x14ac:dyDescent="0.25"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</row>
    <row r="247" spans="3:38" x14ac:dyDescent="0.25"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</row>
    <row r="248" spans="3:38" x14ac:dyDescent="0.25"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</row>
    <row r="249" spans="3:38" x14ac:dyDescent="0.25"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</row>
    <row r="250" spans="3:38" x14ac:dyDescent="0.25"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</row>
    <row r="251" spans="3:38" x14ac:dyDescent="0.25"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</row>
    <row r="252" spans="3:38" x14ac:dyDescent="0.25"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</row>
    <row r="253" spans="3:38" x14ac:dyDescent="0.25"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</row>
    <row r="254" spans="3:38" x14ac:dyDescent="0.25"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</row>
    <row r="255" spans="3:38" x14ac:dyDescent="0.25"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</row>
    <row r="256" spans="3:38" x14ac:dyDescent="0.25"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</row>
    <row r="257" spans="3:38" x14ac:dyDescent="0.25"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</row>
    <row r="258" spans="3:38" x14ac:dyDescent="0.25"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</row>
    <row r="259" spans="3:38" x14ac:dyDescent="0.25"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</row>
    <row r="260" spans="3:38" x14ac:dyDescent="0.25"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</row>
    <row r="261" spans="3:38" x14ac:dyDescent="0.25"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</row>
    <row r="262" spans="3:38" x14ac:dyDescent="0.25"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</row>
    <row r="263" spans="3:38" x14ac:dyDescent="0.25"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</row>
    <row r="264" spans="3:38" x14ac:dyDescent="0.25"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</row>
    <row r="265" spans="3:38" x14ac:dyDescent="0.25"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</row>
    <row r="266" spans="3:38" x14ac:dyDescent="0.25"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</row>
    <row r="267" spans="3:38" x14ac:dyDescent="0.25"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</row>
    <row r="268" spans="3:38" x14ac:dyDescent="0.25"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</row>
    <row r="269" spans="3:38" x14ac:dyDescent="0.25"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</row>
    <row r="270" spans="3:38" x14ac:dyDescent="0.25"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</row>
    <row r="271" spans="3:38" x14ac:dyDescent="0.25"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</row>
    <row r="272" spans="3:38" x14ac:dyDescent="0.25"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</row>
    <row r="273" spans="3:38" x14ac:dyDescent="0.25"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</row>
    <row r="274" spans="3:38" x14ac:dyDescent="0.25"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</row>
    <row r="275" spans="3:38" x14ac:dyDescent="0.25"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</row>
    <row r="276" spans="3:38" x14ac:dyDescent="0.25"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</row>
    <row r="277" spans="3:38" x14ac:dyDescent="0.25"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</row>
    <row r="278" spans="3:38" x14ac:dyDescent="0.25"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</row>
    <row r="279" spans="3:38" x14ac:dyDescent="0.25"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</row>
    <row r="280" spans="3:38" x14ac:dyDescent="0.25"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</row>
    <row r="281" spans="3:38" x14ac:dyDescent="0.25"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</row>
    <row r="282" spans="3:38" x14ac:dyDescent="0.25"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</row>
    <row r="283" spans="3:38" x14ac:dyDescent="0.25"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</row>
    <row r="284" spans="3:38" x14ac:dyDescent="0.25"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</row>
    <row r="285" spans="3:38" x14ac:dyDescent="0.25"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</row>
    <row r="286" spans="3:38" x14ac:dyDescent="0.25"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</row>
    <row r="287" spans="3:38" x14ac:dyDescent="0.25"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</row>
    <row r="288" spans="3:38" x14ac:dyDescent="0.25"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</row>
    <row r="289" spans="3:38" x14ac:dyDescent="0.25"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</row>
    <row r="290" spans="3:38" x14ac:dyDescent="0.25"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</row>
    <row r="291" spans="3:38" x14ac:dyDescent="0.25"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</row>
    <row r="292" spans="3:38" x14ac:dyDescent="0.25"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</row>
    <row r="293" spans="3:38" x14ac:dyDescent="0.25"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</row>
    <row r="294" spans="3:38" x14ac:dyDescent="0.25"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</row>
    <row r="295" spans="3:38" x14ac:dyDescent="0.25"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</row>
    <row r="296" spans="3:38" x14ac:dyDescent="0.25"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</row>
    <row r="297" spans="3:38" x14ac:dyDescent="0.25"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</row>
    <row r="298" spans="3:38" x14ac:dyDescent="0.25"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</row>
    <row r="299" spans="3:38" x14ac:dyDescent="0.25"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</row>
    <row r="300" spans="3:38" x14ac:dyDescent="0.25"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</row>
    <row r="301" spans="3:38" x14ac:dyDescent="0.25"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</row>
    <row r="302" spans="3:38" x14ac:dyDescent="0.25"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</row>
    <row r="303" spans="3:38" x14ac:dyDescent="0.25"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</row>
    <row r="304" spans="3:38" x14ac:dyDescent="0.25"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</row>
    <row r="305" spans="3:38" x14ac:dyDescent="0.25"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</row>
    <row r="306" spans="3:38" x14ac:dyDescent="0.25"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</row>
    <row r="307" spans="3:38" x14ac:dyDescent="0.25"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</row>
    <row r="308" spans="3:38" x14ac:dyDescent="0.25"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</row>
    <row r="309" spans="3:38" x14ac:dyDescent="0.25"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</row>
    <row r="310" spans="3:38" x14ac:dyDescent="0.25"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</row>
    <row r="311" spans="3:38" x14ac:dyDescent="0.25"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</row>
    <row r="312" spans="3:38" x14ac:dyDescent="0.25"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</row>
    <row r="313" spans="3:38" x14ac:dyDescent="0.25"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</row>
    <row r="314" spans="3:38" x14ac:dyDescent="0.25"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</row>
    <row r="315" spans="3:38" x14ac:dyDescent="0.25"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</row>
    <row r="316" spans="3:38" x14ac:dyDescent="0.25"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</row>
    <row r="317" spans="3:38" x14ac:dyDescent="0.25"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</row>
    <row r="318" spans="3:38" x14ac:dyDescent="0.25"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</row>
    <row r="319" spans="3:38" x14ac:dyDescent="0.25"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</row>
    <row r="320" spans="3:38" x14ac:dyDescent="0.25"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</row>
    <row r="321" spans="3:38" x14ac:dyDescent="0.25"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</row>
    <row r="322" spans="3:38" x14ac:dyDescent="0.25"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</row>
    <row r="323" spans="3:38" x14ac:dyDescent="0.25"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</row>
    <row r="324" spans="3:38" x14ac:dyDescent="0.25"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</row>
    <row r="325" spans="3:38" x14ac:dyDescent="0.25"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</row>
    <row r="326" spans="3:38" x14ac:dyDescent="0.25"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</row>
    <row r="327" spans="3:38" x14ac:dyDescent="0.25"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</row>
    <row r="328" spans="3:38" x14ac:dyDescent="0.25"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</row>
    <row r="329" spans="3:38" x14ac:dyDescent="0.25"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</row>
    <row r="330" spans="3:38" x14ac:dyDescent="0.25"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</row>
    <row r="331" spans="3:38" x14ac:dyDescent="0.25"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</row>
    <row r="332" spans="3:38" x14ac:dyDescent="0.25"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</row>
    <row r="333" spans="3:38" x14ac:dyDescent="0.25"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</row>
    <row r="334" spans="3:38" x14ac:dyDescent="0.25"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</row>
    <row r="335" spans="3:38" x14ac:dyDescent="0.25"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</row>
    <row r="336" spans="3:38" x14ac:dyDescent="0.25"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</row>
    <row r="337" spans="3:38" x14ac:dyDescent="0.25"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</row>
    <row r="338" spans="3:38" x14ac:dyDescent="0.25"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</row>
    <row r="339" spans="3:38" x14ac:dyDescent="0.25"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</row>
    <row r="340" spans="3:38" x14ac:dyDescent="0.25"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</row>
    <row r="341" spans="3:38" x14ac:dyDescent="0.25"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</row>
    <row r="342" spans="3:38" x14ac:dyDescent="0.25"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</row>
    <row r="343" spans="3:38" x14ac:dyDescent="0.25"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</row>
    <row r="344" spans="3:38" x14ac:dyDescent="0.25"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</row>
    <row r="345" spans="3:38" x14ac:dyDescent="0.25"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</row>
    <row r="346" spans="3:38" x14ac:dyDescent="0.25"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</row>
    <row r="347" spans="3:38" x14ac:dyDescent="0.25"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</row>
    <row r="348" spans="3:38" x14ac:dyDescent="0.25"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</row>
    <row r="349" spans="3:38" x14ac:dyDescent="0.25"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</row>
    <row r="350" spans="3:38" x14ac:dyDescent="0.25"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</row>
    <row r="351" spans="3:38" x14ac:dyDescent="0.25"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</row>
    <row r="352" spans="3:38" x14ac:dyDescent="0.25"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</row>
    <row r="353" spans="3:38" x14ac:dyDescent="0.25"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</row>
    <row r="354" spans="3:38" x14ac:dyDescent="0.25"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</row>
    <row r="355" spans="3:38" x14ac:dyDescent="0.25"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</row>
    <row r="356" spans="3:38" x14ac:dyDescent="0.25"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</row>
    <row r="357" spans="3:38" x14ac:dyDescent="0.25"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</row>
    <row r="358" spans="3:38" x14ac:dyDescent="0.25"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</row>
    <row r="359" spans="3:38" x14ac:dyDescent="0.25"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</row>
    <row r="360" spans="3:38" x14ac:dyDescent="0.25"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</row>
    <row r="361" spans="3:38" x14ac:dyDescent="0.25"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</row>
    <row r="362" spans="3:38" x14ac:dyDescent="0.25"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</row>
    <row r="363" spans="3:38" x14ac:dyDescent="0.25"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</row>
    <row r="364" spans="3:38" x14ac:dyDescent="0.25"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</row>
    <row r="365" spans="3:38" x14ac:dyDescent="0.25"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</row>
    <row r="366" spans="3:38" x14ac:dyDescent="0.25"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</row>
    <row r="367" spans="3:38" x14ac:dyDescent="0.25"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</row>
    <row r="368" spans="3:38" x14ac:dyDescent="0.25"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</row>
    <row r="369" spans="3:38" x14ac:dyDescent="0.25"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</row>
    <row r="370" spans="3:38" x14ac:dyDescent="0.25"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</row>
    <row r="371" spans="3:38" x14ac:dyDescent="0.25"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</row>
    <row r="372" spans="3:38" x14ac:dyDescent="0.25"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</row>
    <row r="373" spans="3:38" x14ac:dyDescent="0.25"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</row>
    <row r="374" spans="3:38" x14ac:dyDescent="0.25"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</row>
    <row r="375" spans="3:38" x14ac:dyDescent="0.25"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</row>
    <row r="376" spans="3:38" x14ac:dyDescent="0.25"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</row>
    <row r="377" spans="3:38" x14ac:dyDescent="0.25"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</row>
    <row r="378" spans="3:38" x14ac:dyDescent="0.25"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</row>
    <row r="379" spans="3:38" x14ac:dyDescent="0.25"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</row>
    <row r="380" spans="3:38" x14ac:dyDescent="0.25"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</row>
    <row r="381" spans="3:38" x14ac:dyDescent="0.25"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</row>
    <row r="382" spans="3:38" x14ac:dyDescent="0.25"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</row>
    <row r="383" spans="3:38" x14ac:dyDescent="0.25"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</row>
    <row r="384" spans="3:38" x14ac:dyDescent="0.25"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</row>
    <row r="385" spans="3:38" x14ac:dyDescent="0.25"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</row>
    <row r="386" spans="3:38" x14ac:dyDescent="0.25"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</row>
    <row r="387" spans="3:38" x14ac:dyDescent="0.25"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</row>
    <row r="388" spans="3:38" x14ac:dyDescent="0.25"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</row>
    <row r="389" spans="3:38" x14ac:dyDescent="0.25"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</row>
    <row r="390" spans="3:38" x14ac:dyDescent="0.25"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</row>
    <row r="391" spans="3:38" x14ac:dyDescent="0.25"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</row>
    <row r="392" spans="3:38" x14ac:dyDescent="0.25"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</row>
    <row r="393" spans="3:38" x14ac:dyDescent="0.25"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</row>
    <row r="394" spans="3:38" x14ac:dyDescent="0.25"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</row>
    <row r="395" spans="3:38" x14ac:dyDescent="0.25"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</row>
    <row r="396" spans="3:38" x14ac:dyDescent="0.25"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</row>
    <row r="397" spans="3:38" x14ac:dyDescent="0.25"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</row>
    <row r="398" spans="3:38" x14ac:dyDescent="0.25"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</row>
    <row r="399" spans="3:38" x14ac:dyDescent="0.25"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</row>
    <row r="400" spans="3:38" x14ac:dyDescent="0.25"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</row>
    <row r="401" spans="3:38" x14ac:dyDescent="0.25"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</row>
    <row r="402" spans="3:38" x14ac:dyDescent="0.25"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</row>
    <row r="403" spans="3:38" x14ac:dyDescent="0.25"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</row>
  </sheetData>
  <mergeCells count="6">
    <mergeCell ref="B61:E61"/>
    <mergeCell ref="C23:G23"/>
    <mergeCell ref="B56:E56"/>
    <mergeCell ref="B57:E57"/>
    <mergeCell ref="B58:E58"/>
    <mergeCell ref="B60:E60"/>
  </mergeCells>
  <pageMargins left="0.70866141732283472" right="0.70866141732283472" top="0.74803149606299213" bottom="0.74803149606299213" header="0.31496062992125984" footer="0.31496062992125984"/>
  <pageSetup paperSize="9" scale="44" fitToWidth="0" orientation="landscape" r:id="rId1"/>
  <colBreaks count="1" manualBreakCount="1">
    <brk id="16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>
      <selection activeCell="G14" sqref="G14"/>
    </sheetView>
  </sheetViews>
  <sheetFormatPr defaultColWidth="14.42578125" defaultRowHeight="15" x14ac:dyDescent="0.25"/>
  <cols>
    <col min="1" max="26" width="8.7109375" customWidth="1"/>
  </cols>
  <sheetData>
    <row r="1" spans="1:1" x14ac:dyDescent="0.25">
      <c r="A1" s="62" t="s">
        <v>33</v>
      </c>
    </row>
    <row r="2" spans="1:1" x14ac:dyDescent="0.25">
      <c r="A2" s="63" t="s">
        <v>34</v>
      </c>
    </row>
    <row r="3" spans="1:1" x14ac:dyDescent="0.25">
      <c r="A3" s="63" t="s">
        <v>35</v>
      </c>
    </row>
    <row r="4" spans="1:1" x14ac:dyDescent="0.25">
      <c r="A4" s="63" t="s">
        <v>36</v>
      </c>
    </row>
    <row r="5" spans="1:1" x14ac:dyDescent="0.25">
      <c r="A5" s="63" t="s">
        <v>37</v>
      </c>
    </row>
    <row r="6" spans="1:1" x14ac:dyDescent="0.25">
      <c r="A6" s="63" t="s">
        <v>38</v>
      </c>
    </row>
    <row r="7" spans="1:1" x14ac:dyDescent="0.25">
      <c r="A7" s="63" t="s">
        <v>39</v>
      </c>
    </row>
    <row r="8" spans="1:1" x14ac:dyDescent="0.25">
      <c r="A8" s="63" t="s">
        <v>40</v>
      </c>
    </row>
    <row r="9" spans="1:1" x14ac:dyDescent="0.25">
      <c r="A9" s="63" t="s">
        <v>41</v>
      </c>
    </row>
    <row r="10" spans="1:1" x14ac:dyDescent="0.25">
      <c r="A10" s="63" t="s">
        <v>42</v>
      </c>
    </row>
    <row r="11" spans="1:1" x14ac:dyDescent="0.25">
      <c r="A11" s="63" t="s">
        <v>43</v>
      </c>
    </row>
    <row r="13" spans="1:1" x14ac:dyDescent="0.25">
      <c r="A13" s="62" t="s">
        <v>44</v>
      </c>
    </row>
    <row r="14" spans="1:1" x14ac:dyDescent="0.25">
      <c r="A14" s="63" t="s">
        <v>45</v>
      </c>
    </row>
    <row r="15" spans="1:1" x14ac:dyDescent="0.25">
      <c r="A15" s="63" t="s">
        <v>46</v>
      </c>
    </row>
    <row r="16" spans="1:1" x14ac:dyDescent="0.25">
      <c r="A16" s="63" t="s">
        <v>47</v>
      </c>
    </row>
    <row r="17" spans="1:1" x14ac:dyDescent="0.25">
      <c r="A17" s="63" t="s">
        <v>48</v>
      </c>
    </row>
    <row r="18" spans="1:1" x14ac:dyDescent="0.25">
      <c r="A18" s="63" t="s">
        <v>49</v>
      </c>
    </row>
    <row r="19" spans="1:1" x14ac:dyDescent="0.25">
      <c r="A19" s="63" t="s">
        <v>50</v>
      </c>
    </row>
    <row r="20" spans="1:1" x14ac:dyDescent="0.25">
      <c r="A20" s="63" t="s">
        <v>51</v>
      </c>
    </row>
    <row r="21" spans="1:1" ht="15.75" customHeight="1" x14ac:dyDescent="0.25">
      <c r="A21" s="63" t="s">
        <v>52</v>
      </c>
    </row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ТЭО</vt:lpstr>
      <vt:lpstr>Расчет проекта (в помощь)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MK02</dc:creator>
  <cp:lastModifiedBy>Татьяна Г. Ефимовских</cp:lastModifiedBy>
  <cp:lastPrinted>2021-07-16T07:01:57Z</cp:lastPrinted>
  <dcterms:created xsi:type="dcterms:W3CDTF">2019-07-12T00:59:22Z</dcterms:created>
  <dcterms:modified xsi:type="dcterms:W3CDTF">2022-03-16T08:36:24Z</dcterms:modified>
</cp:coreProperties>
</file>